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DR2020" sheetId="4" r:id="rId1"/>
  </sheets>
  <definedNames>
    <definedName name="_xlnm.Print_Area" localSheetId="0">'DR2020'!$A$1:$L$81</definedName>
  </definedNames>
  <calcPr calcId="162913"/>
</workbook>
</file>

<file path=xl/calcChain.xml><?xml version="1.0" encoding="utf-8"?>
<calcChain xmlns="http://schemas.openxmlformats.org/spreadsheetml/2006/main">
  <c r="I62" i="4" l="1"/>
  <c r="I45" i="4"/>
  <c r="I44" i="4"/>
  <c r="I46" i="4"/>
  <c r="I40" i="4"/>
  <c r="I41" i="4" s="1"/>
  <c r="I39" i="4"/>
  <c r="I38" i="4"/>
  <c r="I29" i="4"/>
  <c r="I27" i="4"/>
  <c r="I26" i="4"/>
  <c r="I16" i="4"/>
  <c r="I66" i="4" l="1"/>
  <c r="I70" i="4" s="1"/>
  <c r="I75" i="4" s="1"/>
  <c r="I79" i="4" s="1"/>
  <c r="H66" i="4"/>
  <c r="H70" i="4" s="1"/>
  <c r="H75" i="4" s="1"/>
  <c r="H79" i="4" s="1"/>
</calcChain>
</file>

<file path=xl/sharedStrings.xml><?xml version="1.0" encoding="utf-8"?>
<sst xmlns="http://schemas.openxmlformats.org/spreadsheetml/2006/main" count="58" uniqueCount="58">
  <si>
    <t>UNIDADE MONETÁRIA (€)</t>
  </si>
  <si>
    <t>NOTAS</t>
  </si>
  <si>
    <t>Resultado Líquido do Período</t>
  </si>
  <si>
    <t>DEMONSTRAÇÃO DOS RESULTADOS POR NATUREZAS</t>
  </si>
  <si>
    <t>Entidade: ACAPO</t>
  </si>
  <si>
    <t>Demonstração dos Resultados por Naturezas</t>
  </si>
  <si>
    <t>RENDIMENTOS E GASTOS</t>
  </si>
  <si>
    <t>PERÍODOS</t>
  </si>
  <si>
    <t>Vendas e serviços prestados</t>
  </si>
  <si>
    <t xml:space="preserve">  - Vendas</t>
  </si>
  <si>
    <t xml:space="preserve">  - Prestação de serviços</t>
  </si>
  <si>
    <t>Subsídios, doações e legados à exploração</t>
  </si>
  <si>
    <t xml:space="preserve">  - Segurança Social Acordos Atípicos</t>
  </si>
  <si>
    <t xml:space="preserve">  - Subsidio Funcionamento - Norma XXX</t>
  </si>
  <si>
    <t xml:space="preserve">  - Seg. Social Subs. Extraordinários</t>
  </si>
  <si>
    <t xml:space="preserve">  - Outras Entidades Estado</t>
  </si>
  <si>
    <t xml:space="preserve">  - IEFP Estágios</t>
  </si>
  <si>
    <t xml:space="preserve">  - Outras Entidades</t>
  </si>
  <si>
    <t>Variação nos inventários de produção</t>
  </si>
  <si>
    <t xml:space="preserve">Trabalhos para a própria entidade </t>
  </si>
  <si>
    <t>Custo das mercadorias vendidas e das matérias consumidas</t>
  </si>
  <si>
    <t>Fornecimento e serviços externos</t>
  </si>
  <si>
    <t xml:space="preserve">  - Electricidade, Combustível, água e outros fluídos</t>
  </si>
  <si>
    <t xml:space="preserve">  - Material Escritório</t>
  </si>
  <si>
    <t xml:space="preserve">  - Reparação, Conservação em equip e edificios</t>
  </si>
  <si>
    <t xml:space="preserve">  - Outros Fornecimentos e serviços externos</t>
  </si>
  <si>
    <t>Gastos com o Pessoal</t>
  </si>
  <si>
    <t xml:space="preserve">  - Renumerações de pessoal</t>
  </si>
  <si>
    <t xml:space="preserve">  - Encargos sobre renumerações</t>
  </si>
  <si>
    <t xml:space="preserve">  - Outros gastos com pessoal</t>
  </si>
  <si>
    <t>Ajustamentos de inventários  (perdas/reversões)</t>
  </si>
  <si>
    <t>Imparidade de dívidas a receber (perdas/reversões)</t>
  </si>
  <si>
    <t>Provisões (aumentos/reduções)</t>
  </si>
  <si>
    <t>Provisões especificas (aumentos/reduções)</t>
  </si>
  <si>
    <t>Outras Imparidades (perdas/reversões)</t>
  </si>
  <si>
    <t>Aumentos / reduções de justo valor</t>
  </si>
  <si>
    <t>Outros rendimentos e ganhos</t>
  </si>
  <si>
    <t>9, 14</t>
  </si>
  <si>
    <t>Outros Gastos e perdas</t>
  </si>
  <si>
    <t>Resultado antes de depreciações, gastos de financiamento e impostos</t>
  </si>
  <si>
    <t>Gastos/reversões de depreciação e de amortização</t>
  </si>
  <si>
    <t>Resultado operacional (antes de gastos de financiamento e impostos)</t>
  </si>
  <si>
    <t>Juros e rendimentos similares obtidos</t>
  </si>
  <si>
    <t>Juros e gastos similares suportados</t>
  </si>
  <si>
    <t>11, 14</t>
  </si>
  <si>
    <t>Resultado antes de impostos</t>
  </si>
  <si>
    <t>Imposto sobre o rendimento do período</t>
  </si>
  <si>
    <t xml:space="preserve">  - Formação Profissional</t>
  </si>
  <si>
    <t xml:space="preserve">  - Centro de Recursos (IAOQE,AC,APC)</t>
  </si>
  <si>
    <t xml:space="preserve"> - INR - Apoio ao Funcionamento</t>
  </si>
  <si>
    <t xml:space="preserve"> - Outros Rendimentos e Ganhos</t>
  </si>
  <si>
    <t>Proveitos Jogos Santa Casa</t>
  </si>
  <si>
    <t xml:space="preserve">  - CAVIS</t>
  </si>
  <si>
    <t xml:space="preserve"> - INR Projecto Em Casa é que não ficamos!</t>
  </si>
  <si>
    <t xml:space="preserve"> - INR Projecto 60 minutos inclusivos</t>
  </si>
  <si>
    <t xml:space="preserve"> - INR Projecto Emprego Para Todos</t>
  </si>
  <si>
    <t>Período Findo em 31 de Dezembro de 2020</t>
  </si>
  <si>
    <t xml:space="preserve">  - Segurança Social Projeto Adaptar Social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</si>
</sst>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4" fontId="4" fillId="0" borderId="8" xfId="0" applyNumberFormat="1" applyFont="1" applyBorder="1"/>
    <xf numFmtId="0" fontId="0" fillId="0" borderId="0" xfId="0" applyBorder="1"/>
    <xf numFmtId="0" fontId="0" fillId="0" borderId="10" xfId="0" applyBorder="1"/>
    <xf numFmtId="4" fontId="4" fillId="0" borderId="11" xfId="0" applyNumberFormat="1" applyFont="1" applyBorder="1"/>
    <xf numFmtId="0" fontId="1" fillId="0" borderId="0" xfId="0" applyFont="1" applyBorder="1"/>
    <xf numFmtId="4" fontId="0" fillId="0" borderId="0" xfId="0" applyNumberFormat="1"/>
    <xf numFmtId="4" fontId="4" fillId="0" borderId="9" xfId="0" applyNumberFormat="1" applyFont="1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11" xfId="0" applyNumberFormat="1" applyBorder="1"/>
    <xf numFmtId="4" fontId="0" fillId="0" borderId="6" xfId="0" applyNumberFormat="1" applyBorder="1"/>
    <xf numFmtId="4" fontId="0" fillId="0" borderId="13" xfId="0" applyNumberForma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5" fillId="0" borderId="9" xfId="0" applyFont="1" applyBorder="1"/>
    <xf numFmtId="4" fontId="0" fillId="2" borderId="12" xfId="0" applyNumberFormat="1" applyFill="1" applyBorder="1"/>
    <xf numFmtId="4" fontId="0" fillId="0" borderId="2" xfId="0" applyNumberFormat="1" applyBorder="1"/>
    <xf numFmtId="0" fontId="5" fillId="0" borderId="6" xfId="0" applyFont="1" applyBorder="1"/>
    <xf numFmtId="0" fontId="0" fillId="0" borderId="1" xfId="0" applyBorder="1"/>
    <xf numFmtId="0" fontId="0" fillId="0" borderId="7" xfId="0" applyBorder="1"/>
    <xf numFmtId="0" fontId="5" fillId="0" borderId="0" xfId="0" applyFont="1"/>
    <xf numFmtId="4" fontId="0" fillId="0" borderId="8" xfId="0" applyNumberFormat="1" applyBorder="1"/>
    <xf numFmtId="4" fontId="0" fillId="2" borderId="12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0" fillId="2" borderId="5" xfId="0" applyNumberFormat="1" applyFill="1" applyBorder="1"/>
    <xf numFmtId="0" fontId="1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" fontId="0" fillId="0" borderId="0" xfId="0" quotePrefix="1" applyNumberFormat="1" applyFill="1"/>
    <xf numFmtId="4" fontId="0" fillId="0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3</xdr:col>
      <xdr:colOff>209550</xdr:colOff>
      <xdr:row>4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1876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98"/>
  <sheetViews>
    <sheetView tabSelected="1" view="pageBreakPreview" topLeftCell="B2" zoomScaleNormal="100" zoomScaleSheetLayoutView="100" workbookViewId="0">
      <selection activeCell="L16" sqref="L16:L78"/>
    </sheetView>
  </sheetViews>
  <sheetFormatPr defaultRowHeight="14.4" x14ac:dyDescent="0.3"/>
  <cols>
    <col min="7" max="7" width="9.109375" style="16"/>
    <col min="8" max="8" width="17.109375" customWidth="1"/>
    <col min="9" max="9" width="17.88671875" customWidth="1"/>
    <col min="10" max="10" width="13.109375" hidden="1" customWidth="1"/>
    <col min="11" max="11" width="0.33203125" hidden="1" customWidth="1"/>
    <col min="12" max="12" width="19.88671875" customWidth="1"/>
    <col min="14" max="14" width="14.88671875" customWidth="1"/>
    <col min="264" max="264" width="17.109375" customWidth="1"/>
    <col min="265" max="265" width="17.88671875" customWidth="1"/>
    <col min="266" max="267" width="0" hidden="1" customWidth="1"/>
    <col min="268" max="268" width="11.5546875" bestFit="1" customWidth="1"/>
    <col min="520" max="520" width="17.109375" customWidth="1"/>
    <col min="521" max="521" width="17.88671875" customWidth="1"/>
    <col min="522" max="523" width="0" hidden="1" customWidth="1"/>
    <col min="524" max="524" width="11.5546875" bestFit="1" customWidth="1"/>
    <col min="776" max="776" width="17.109375" customWidth="1"/>
    <col min="777" max="777" width="17.88671875" customWidth="1"/>
    <col min="778" max="779" width="0" hidden="1" customWidth="1"/>
    <col min="780" max="780" width="11.5546875" bestFit="1" customWidth="1"/>
    <col min="1032" max="1032" width="17.109375" customWidth="1"/>
    <col min="1033" max="1033" width="17.88671875" customWidth="1"/>
    <col min="1034" max="1035" width="0" hidden="1" customWidth="1"/>
    <col min="1036" max="1036" width="11.5546875" bestFit="1" customWidth="1"/>
    <col min="1288" max="1288" width="17.109375" customWidth="1"/>
    <col min="1289" max="1289" width="17.88671875" customWidth="1"/>
    <col min="1290" max="1291" width="0" hidden="1" customWidth="1"/>
    <col min="1292" max="1292" width="11.5546875" bestFit="1" customWidth="1"/>
    <col min="1544" max="1544" width="17.109375" customWidth="1"/>
    <col min="1545" max="1545" width="17.88671875" customWidth="1"/>
    <col min="1546" max="1547" width="0" hidden="1" customWidth="1"/>
    <col min="1548" max="1548" width="11.5546875" bestFit="1" customWidth="1"/>
    <col min="1800" max="1800" width="17.109375" customWidth="1"/>
    <col min="1801" max="1801" width="17.88671875" customWidth="1"/>
    <col min="1802" max="1803" width="0" hidden="1" customWidth="1"/>
    <col min="1804" max="1804" width="11.5546875" bestFit="1" customWidth="1"/>
    <col min="2056" max="2056" width="17.109375" customWidth="1"/>
    <col min="2057" max="2057" width="17.88671875" customWidth="1"/>
    <col min="2058" max="2059" width="0" hidden="1" customWidth="1"/>
    <col min="2060" max="2060" width="11.5546875" bestFit="1" customWidth="1"/>
    <col min="2312" max="2312" width="17.109375" customWidth="1"/>
    <col min="2313" max="2313" width="17.88671875" customWidth="1"/>
    <col min="2314" max="2315" width="0" hidden="1" customWidth="1"/>
    <col min="2316" max="2316" width="11.5546875" bestFit="1" customWidth="1"/>
    <col min="2568" max="2568" width="17.109375" customWidth="1"/>
    <col min="2569" max="2569" width="17.88671875" customWidth="1"/>
    <col min="2570" max="2571" width="0" hidden="1" customWidth="1"/>
    <col min="2572" max="2572" width="11.5546875" bestFit="1" customWidth="1"/>
    <col min="2824" max="2824" width="17.109375" customWidth="1"/>
    <col min="2825" max="2825" width="17.88671875" customWidth="1"/>
    <col min="2826" max="2827" width="0" hidden="1" customWidth="1"/>
    <col min="2828" max="2828" width="11.5546875" bestFit="1" customWidth="1"/>
    <col min="3080" max="3080" width="17.109375" customWidth="1"/>
    <col min="3081" max="3081" width="17.88671875" customWidth="1"/>
    <col min="3082" max="3083" width="0" hidden="1" customWidth="1"/>
    <col min="3084" max="3084" width="11.5546875" bestFit="1" customWidth="1"/>
    <col min="3336" max="3336" width="17.109375" customWidth="1"/>
    <col min="3337" max="3337" width="17.88671875" customWidth="1"/>
    <col min="3338" max="3339" width="0" hidden="1" customWidth="1"/>
    <col min="3340" max="3340" width="11.5546875" bestFit="1" customWidth="1"/>
    <col min="3592" max="3592" width="17.109375" customWidth="1"/>
    <col min="3593" max="3593" width="17.88671875" customWidth="1"/>
    <col min="3594" max="3595" width="0" hidden="1" customWidth="1"/>
    <col min="3596" max="3596" width="11.5546875" bestFit="1" customWidth="1"/>
    <col min="3848" max="3848" width="17.109375" customWidth="1"/>
    <col min="3849" max="3849" width="17.88671875" customWidth="1"/>
    <col min="3850" max="3851" width="0" hidden="1" customWidth="1"/>
    <col min="3852" max="3852" width="11.5546875" bestFit="1" customWidth="1"/>
    <col min="4104" max="4104" width="17.109375" customWidth="1"/>
    <col min="4105" max="4105" width="17.88671875" customWidth="1"/>
    <col min="4106" max="4107" width="0" hidden="1" customWidth="1"/>
    <col min="4108" max="4108" width="11.5546875" bestFit="1" customWidth="1"/>
    <col min="4360" max="4360" width="17.109375" customWidth="1"/>
    <col min="4361" max="4361" width="17.88671875" customWidth="1"/>
    <col min="4362" max="4363" width="0" hidden="1" customWidth="1"/>
    <col min="4364" max="4364" width="11.5546875" bestFit="1" customWidth="1"/>
    <col min="4616" max="4616" width="17.109375" customWidth="1"/>
    <col min="4617" max="4617" width="17.88671875" customWidth="1"/>
    <col min="4618" max="4619" width="0" hidden="1" customWidth="1"/>
    <col min="4620" max="4620" width="11.5546875" bestFit="1" customWidth="1"/>
    <col min="4872" max="4872" width="17.109375" customWidth="1"/>
    <col min="4873" max="4873" width="17.88671875" customWidth="1"/>
    <col min="4874" max="4875" width="0" hidden="1" customWidth="1"/>
    <col min="4876" max="4876" width="11.5546875" bestFit="1" customWidth="1"/>
    <col min="5128" max="5128" width="17.109375" customWidth="1"/>
    <col min="5129" max="5129" width="17.88671875" customWidth="1"/>
    <col min="5130" max="5131" width="0" hidden="1" customWidth="1"/>
    <col min="5132" max="5132" width="11.5546875" bestFit="1" customWidth="1"/>
    <col min="5384" max="5384" width="17.109375" customWidth="1"/>
    <col min="5385" max="5385" width="17.88671875" customWidth="1"/>
    <col min="5386" max="5387" width="0" hidden="1" customWidth="1"/>
    <col min="5388" max="5388" width="11.5546875" bestFit="1" customWidth="1"/>
    <col min="5640" max="5640" width="17.109375" customWidth="1"/>
    <col min="5641" max="5641" width="17.88671875" customWidth="1"/>
    <col min="5642" max="5643" width="0" hidden="1" customWidth="1"/>
    <col min="5644" max="5644" width="11.5546875" bestFit="1" customWidth="1"/>
    <col min="5896" max="5896" width="17.109375" customWidth="1"/>
    <col min="5897" max="5897" width="17.88671875" customWidth="1"/>
    <col min="5898" max="5899" width="0" hidden="1" customWidth="1"/>
    <col min="5900" max="5900" width="11.5546875" bestFit="1" customWidth="1"/>
    <col min="6152" max="6152" width="17.109375" customWidth="1"/>
    <col min="6153" max="6153" width="17.88671875" customWidth="1"/>
    <col min="6154" max="6155" width="0" hidden="1" customWidth="1"/>
    <col min="6156" max="6156" width="11.5546875" bestFit="1" customWidth="1"/>
    <col min="6408" max="6408" width="17.109375" customWidth="1"/>
    <col min="6409" max="6409" width="17.88671875" customWidth="1"/>
    <col min="6410" max="6411" width="0" hidden="1" customWidth="1"/>
    <col min="6412" max="6412" width="11.5546875" bestFit="1" customWidth="1"/>
    <col min="6664" max="6664" width="17.109375" customWidth="1"/>
    <col min="6665" max="6665" width="17.88671875" customWidth="1"/>
    <col min="6666" max="6667" width="0" hidden="1" customWidth="1"/>
    <col min="6668" max="6668" width="11.5546875" bestFit="1" customWidth="1"/>
    <col min="6920" max="6920" width="17.109375" customWidth="1"/>
    <col min="6921" max="6921" width="17.88671875" customWidth="1"/>
    <col min="6922" max="6923" width="0" hidden="1" customWidth="1"/>
    <col min="6924" max="6924" width="11.5546875" bestFit="1" customWidth="1"/>
    <col min="7176" max="7176" width="17.109375" customWidth="1"/>
    <col min="7177" max="7177" width="17.88671875" customWidth="1"/>
    <col min="7178" max="7179" width="0" hidden="1" customWidth="1"/>
    <col min="7180" max="7180" width="11.5546875" bestFit="1" customWidth="1"/>
    <col min="7432" max="7432" width="17.109375" customWidth="1"/>
    <col min="7433" max="7433" width="17.88671875" customWidth="1"/>
    <col min="7434" max="7435" width="0" hidden="1" customWidth="1"/>
    <col min="7436" max="7436" width="11.5546875" bestFit="1" customWidth="1"/>
    <col min="7688" max="7688" width="17.109375" customWidth="1"/>
    <col min="7689" max="7689" width="17.88671875" customWidth="1"/>
    <col min="7690" max="7691" width="0" hidden="1" customWidth="1"/>
    <col min="7692" max="7692" width="11.5546875" bestFit="1" customWidth="1"/>
    <col min="7944" max="7944" width="17.109375" customWidth="1"/>
    <col min="7945" max="7945" width="17.88671875" customWidth="1"/>
    <col min="7946" max="7947" width="0" hidden="1" customWidth="1"/>
    <col min="7948" max="7948" width="11.5546875" bestFit="1" customWidth="1"/>
    <col min="8200" max="8200" width="17.109375" customWidth="1"/>
    <col min="8201" max="8201" width="17.88671875" customWidth="1"/>
    <col min="8202" max="8203" width="0" hidden="1" customWidth="1"/>
    <col min="8204" max="8204" width="11.5546875" bestFit="1" customWidth="1"/>
    <col min="8456" max="8456" width="17.109375" customWidth="1"/>
    <col min="8457" max="8457" width="17.88671875" customWidth="1"/>
    <col min="8458" max="8459" width="0" hidden="1" customWidth="1"/>
    <col min="8460" max="8460" width="11.5546875" bestFit="1" customWidth="1"/>
    <col min="8712" max="8712" width="17.109375" customWidth="1"/>
    <col min="8713" max="8713" width="17.88671875" customWidth="1"/>
    <col min="8714" max="8715" width="0" hidden="1" customWidth="1"/>
    <col min="8716" max="8716" width="11.5546875" bestFit="1" customWidth="1"/>
    <col min="8968" max="8968" width="17.109375" customWidth="1"/>
    <col min="8969" max="8969" width="17.88671875" customWidth="1"/>
    <col min="8970" max="8971" width="0" hidden="1" customWidth="1"/>
    <col min="8972" max="8972" width="11.5546875" bestFit="1" customWidth="1"/>
    <col min="9224" max="9224" width="17.109375" customWidth="1"/>
    <col min="9225" max="9225" width="17.88671875" customWidth="1"/>
    <col min="9226" max="9227" width="0" hidden="1" customWidth="1"/>
    <col min="9228" max="9228" width="11.5546875" bestFit="1" customWidth="1"/>
    <col min="9480" max="9480" width="17.109375" customWidth="1"/>
    <col min="9481" max="9481" width="17.88671875" customWidth="1"/>
    <col min="9482" max="9483" width="0" hidden="1" customWidth="1"/>
    <col min="9484" max="9484" width="11.5546875" bestFit="1" customWidth="1"/>
    <col min="9736" max="9736" width="17.109375" customWidth="1"/>
    <col min="9737" max="9737" width="17.88671875" customWidth="1"/>
    <col min="9738" max="9739" width="0" hidden="1" customWidth="1"/>
    <col min="9740" max="9740" width="11.5546875" bestFit="1" customWidth="1"/>
    <col min="9992" max="9992" width="17.109375" customWidth="1"/>
    <col min="9993" max="9993" width="17.88671875" customWidth="1"/>
    <col min="9994" max="9995" width="0" hidden="1" customWidth="1"/>
    <col min="9996" max="9996" width="11.5546875" bestFit="1" customWidth="1"/>
    <col min="10248" max="10248" width="17.109375" customWidth="1"/>
    <col min="10249" max="10249" width="17.88671875" customWidth="1"/>
    <col min="10250" max="10251" width="0" hidden="1" customWidth="1"/>
    <col min="10252" max="10252" width="11.5546875" bestFit="1" customWidth="1"/>
    <col min="10504" max="10504" width="17.109375" customWidth="1"/>
    <col min="10505" max="10505" width="17.88671875" customWidth="1"/>
    <col min="10506" max="10507" width="0" hidden="1" customWidth="1"/>
    <col min="10508" max="10508" width="11.5546875" bestFit="1" customWidth="1"/>
    <col min="10760" max="10760" width="17.109375" customWidth="1"/>
    <col min="10761" max="10761" width="17.88671875" customWidth="1"/>
    <col min="10762" max="10763" width="0" hidden="1" customWidth="1"/>
    <col min="10764" max="10764" width="11.5546875" bestFit="1" customWidth="1"/>
    <col min="11016" max="11016" width="17.109375" customWidth="1"/>
    <col min="11017" max="11017" width="17.88671875" customWidth="1"/>
    <col min="11018" max="11019" width="0" hidden="1" customWidth="1"/>
    <col min="11020" max="11020" width="11.5546875" bestFit="1" customWidth="1"/>
    <col min="11272" max="11272" width="17.109375" customWidth="1"/>
    <col min="11273" max="11273" width="17.88671875" customWidth="1"/>
    <col min="11274" max="11275" width="0" hidden="1" customWidth="1"/>
    <col min="11276" max="11276" width="11.5546875" bestFit="1" customWidth="1"/>
    <col min="11528" max="11528" width="17.109375" customWidth="1"/>
    <col min="11529" max="11529" width="17.88671875" customWidth="1"/>
    <col min="11530" max="11531" width="0" hidden="1" customWidth="1"/>
    <col min="11532" max="11532" width="11.5546875" bestFit="1" customWidth="1"/>
    <col min="11784" max="11784" width="17.109375" customWidth="1"/>
    <col min="11785" max="11785" width="17.88671875" customWidth="1"/>
    <col min="11786" max="11787" width="0" hidden="1" customWidth="1"/>
    <col min="11788" max="11788" width="11.5546875" bestFit="1" customWidth="1"/>
    <col min="12040" max="12040" width="17.109375" customWidth="1"/>
    <col min="12041" max="12041" width="17.88671875" customWidth="1"/>
    <col min="12042" max="12043" width="0" hidden="1" customWidth="1"/>
    <col min="12044" max="12044" width="11.5546875" bestFit="1" customWidth="1"/>
    <col min="12296" max="12296" width="17.109375" customWidth="1"/>
    <col min="12297" max="12297" width="17.88671875" customWidth="1"/>
    <col min="12298" max="12299" width="0" hidden="1" customWidth="1"/>
    <col min="12300" max="12300" width="11.5546875" bestFit="1" customWidth="1"/>
    <col min="12552" max="12552" width="17.109375" customWidth="1"/>
    <col min="12553" max="12553" width="17.88671875" customWidth="1"/>
    <col min="12554" max="12555" width="0" hidden="1" customWidth="1"/>
    <col min="12556" max="12556" width="11.5546875" bestFit="1" customWidth="1"/>
    <col min="12808" max="12808" width="17.109375" customWidth="1"/>
    <col min="12809" max="12809" width="17.88671875" customWidth="1"/>
    <col min="12810" max="12811" width="0" hidden="1" customWidth="1"/>
    <col min="12812" max="12812" width="11.5546875" bestFit="1" customWidth="1"/>
    <col min="13064" max="13064" width="17.109375" customWidth="1"/>
    <col min="13065" max="13065" width="17.88671875" customWidth="1"/>
    <col min="13066" max="13067" width="0" hidden="1" customWidth="1"/>
    <col min="13068" max="13068" width="11.5546875" bestFit="1" customWidth="1"/>
    <col min="13320" max="13320" width="17.109375" customWidth="1"/>
    <col min="13321" max="13321" width="17.88671875" customWidth="1"/>
    <col min="13322" max="13323" width="0" hidden="1" customWidth="1"/>
    <col min="13324" max="13324" width="11.5546875" bestFit="1" customWidth="1"/>
    <col min="13576" max="13576" width="17.109375" customWidth="1"/>
    <col min="13577" max="13577" width="17.88671875" customWidth="1"/>
    <col min="13578" max="13579" width="0" hidden="1" customWidth="1"/>
    <col min="13580" max="13580" width="11.5546875" bestFit="1" customWidth="1"/>
    <col min="13832" max="13832" width="17.109375" customWidth="1"/>
    <col min="13833" max="13833" width="17.88671875" customWidth="1"/>
    <col min="13834" max="13835" width="0" hidden="1" customWidth="1"/>
    <col min="13836" max="13836" width="11.5546875" bestFit="1" customWidth="1"/>
    <col min="14088" max="14088" width="17.109375" customWidth="1"/>
    <col min="14089" max="14089" width="17.88671875" customWidth="1"/>
    <col min="14090" max="14091" width="0" hidden="1" customWidth="1"/>
    <col min="14092" max="14092" width="11.5546875" bestFit="1" customWidth="1"/>
    <col min="14344" max="14344" width="17.109375" customWidth="1"/>
    <col min="14345" max="14345" width="17.88671875" customWidth="1"/>
    <col min="14346" max="14347" width="0" hidden="1" customWidth="1"/>
    <col min="14348" max="14348" width="11.5546875" bestFit="1" customWidth="1"/>
    <col min="14600" max="14600" width="17.109375" customWidth="1"/>
    <col min="14601" max="14601" width="17.88671875" customWidth="1"/>
    <col min="14602" max="14603" width="0" hidden="1" customWidth="1"/>
    <col min="14604" max="14604" width="11.5546875" bestFit="1" customWidth="1"/>
    <col min="14856" max="14856" width="17.109375" customWidth="1"/>
    <col min="14857" max="14857" width="17.88671875" customWidth="1"/>
    <col min="14858" max="14859" width="0" hidden="1" customWidth="1"/>
    <col min="14860" max="14860" width="11.5546875" bestFit="1" customWidth="1"/>
    <col min="15112" max="15112" width="17.109375" customWidth="1"/>
    <col min="15113" max="15113" width="17.88671875" customWidth="1"/>
    <col min="15114" max="15115" width="0" hidden="1" customWidth="1"/>
    <col min="15116" max="15116" width="11.5546875" bestFit="1" customWidth="1"/>
    <col min="15368" max="15368" width="17.109375" customWidth="1"/>
    <col min="15369" max="15369" width="17.88671875" customWidth="1"/>
    <col min="15370" max="15371" width="0" hidden="1" customWidth="1"/>
    <col min="15372" max="15372" width="11.5546875" bestFit="1" customWidth="1"/>
    <col min="15624" max="15624" width="17.109375" customWidth="1"/>
    <col min="15625" max="15625" width="17.88671875" customWidth="1"/>
    <col min="15626" max="15627" width="0" hidden="1" customWidth="1"/>
    <col min="15628" max="15628" width="11.5546875" bestFit="1" customWidth="1"/>
    <col min="15880" max="15880" width="17.109375" customWidth="1"/>
    <col min="15881" max="15881" width="17.88671875" customWidth="1"/>
    <col min="15882" max="15883" width="0" hidden="1" customWidth="1"/>
    <col min="15884" max="15884" width="11.5546875" bestFit="1" customWidth="1"/>
    <col min="16136" max="16136" width="17.109375" customWidth="1"/>
    <col min="16137" max="16137" width="17.88671875" customWidth="1"/>
    <col min="16138" max="16139" width="0" hidden="1" customWidth="1"/>
    <col min="16140" max="16140" width="11.5546875" bestFit="1" customWidth="1"/>
  </cols>
  <sheetData>
    <row r="5" spans="1:14" x14ac:dyDescent="0.3">
      <c r="A5" s="1"/>
      <c r="B5" s="1"/>
      <c r="C5" s="1"/>
      <c r="D5" s="1"/>
      <c r="E5" s="1"/>
      <c r="F5" s="1"/>
      <c r="G5" s="29"/>
      <c r="H5" s="1"/>
      <c r="I5" s="1"/>
    </row>
    <row r="6" spans="1:14" x14ac:dyDescent="0.3">
      <c r="A6" s="41" t="s">
        <v>3</v>
      </c>
      <c r="B6" s="41"/>
      <c r="C6" s="41"/>
      <c r="D6" s="41"/>
      <c r="E6" s="41"/>
      <c r="F6" s="41"/>
      <c r="G6" s="41"/>
      <c r="H6" s="41"/>
      <c r="I6" s="41"/>
    </row>
    <row r="7" spans="1:14" x14ac:dyDescent="0.3">
      <c r="A7" s="1"/>
      <c r="B7" s="1"/>
      <c r="C7" s="1"/>
      <c r="D7" s="1"/>
      <c r="E7" s="1"/>
      <c r="F7" s="1"/>
      <c r="G7" s="29"/>
      <c r="H7" s="1"/>
      <c r="I7" s="1"/>
    </row>
    <row r="8" spans="1:14" x14ac:dyDescent="0.3">
      <c r="A8" s="1"/>
      <c r="B8" s="1"/>
      <c r="C8" s="1"/>
      <c r="D8" s="1"/>
      <c r="E8" s="1"/>
      <c r="F8" s="1"/>
      <c r="G8" s="29"/>
      <c r="H8" s="1"/>
      <c r="I8" s="1"/>
    </row>
    <row r="9" spans="1:14" x14ac:dyDescent="0.3">
      <c r="A9" s="1" t="s">
        <v>4</v>
      </c>
      <c r="B9" s="1"/>
      <c r="C9" s="1"/>
      <c r="D9" s="1"/>
      <c r="E9" s="1"/>
      <c r="F9" s="1"/>
      <c r="G9" s="29"/>
      <c r="H9" s="1"/>
      <c r="I9" s="1"/>
    </row>
    <row r="10" spans="1:14" x14ac:dyDescent="0.3">
      <c r="A10" s="1" t="s">
        <v>5</v>
      </c>
      <c r="B10" s="1"/>
      <c r="C10" s="1"/>
      <c r="D10" s="1"/>
      <c r="E10" s="1"/>
      <c r="F10" s="1"/>
      <c r="G10" s="29"/>
      <c r="H10" s="1"/>
      <c r="I10" s="1"/>
    </row>
    <row r="11" spans="1:14" x14ac:dyDescent="0.3">
      <c r="A11" s="42" t="s">
        <v>56</v>
      </c>
      <c r="B11" s="42"/>
      <c r="C11" s="42"/>
      <c r="D11" s="42"/>
      <c r="E11" s="42"/>
      <c r="F11" s="42"/>
      <c r="G11" s="43" t="s">
        <v>0</v>
      </c>
      <c r="H11" s="43"/>
      <c r="I11" s="43"/>
    </row>
    <row r="12" spans="1:14" x14ac:dyDescent="0.3">
      <c r="A12" s="44" t="s">
        <v>6</v>
      </c>
      <c r="B12" s="45"/>
      <c r="C12" s="45"/>
      <c r="D12" s="45"/>
      <c r="E12" s="45"/>
      <c r="F12" s="46"/>
      <c r="G12" s="50" t="s">
        <v>1</v>
      </c>
      <c r="H12" s="51" t="s">
        <v>7</v>
      </c>
      <c r="I12" s="51"/>
    </row>
    <row r="13" spans="1:14" x14ac:dyDescent="0.3">
      <c r="A13" s="47"/>
      <c r="B13" s="48"/>
      <c r="C13" s="48"/>
      <c r="D13" s="48"/>
      <c r="E13" s="48"/>
      <c r="F13" s="49"/>
      <c r="G13" s="50"/>
      <c r="H13" s="17">
        <v>2020</v>
      </c>
      <c r="I13" s="17">
        <v>2019</v>
      </c>
    </row>
    <row r="14" spans="1:14" x14ac:dyDescent="0.3">
      <c r="A14" s="38"/>
      <c r="B14" s="39"/>
      <c r="C14" s="39"/>
      <c r="D14" s="39"/>
      <c r="E14" s="39"/>
      <c r="F14" s="40"/>
      <c r="G14" s="2"/>
      <c r="H14" s="3"/>
      <c r="I14" s="3"/>
    </row>
    <row r="15" spans="1:14" x14ac:dyDescent="0.3">
      <c r="A15" s="18" t="s">
        <v>8</v>
      </c>
      <c r="B15" s="4"/>
      <c r="C15" s="4"/>
      <c r="D15" s="4"/>
      <c r="E15" s="4"/>
      <c r="F15" s="5"/>
      <c r="G15" s="10"/>
      <c r="H15" s="6"/>
      <c r="I15" s="6"/>
    </row>
    <row r="16" spans="1:14" x14ac:dyDescent="0.3">
      <c r="A16" s="18" t="s">
        <v>9</v>
      </c>
      <c r="B16" s="7"/>
      <c r="C16" s="7"/>
      <c r="D16" s="7"/>
      <c r="E16" s="7"/>
      <c r="F16" s="5"/>
      <c r="G16" s="10">
        <v>9</v>
      </c>
      <c r="H16" s="9">
        <v>175697.99</v>
      </c>
      <c r="I16" s="9">
        <f>29496.61+39529.47+2.5</f>
        <v>69028.58</v>
      </c>
      <c r="L16" s="36"/>
      <c r="N16" s="8"/>
    </row>
    <row r="17" spans="1:14" x14ac:dyDescent="0.3">
      <c r="A17" s="18" t="s">
        <v>10</v>
      </c>
      <c r="B17" s="4"/>
      <c r="C17" s="4"/>
      <c r="D17" s="4"/>
      <c r="E17" s="4"/>
      <c r="F17" s="5"/>
      <c r="G17" s="10">
        <v>9</v>
      </c>
      <c r="H17" s="11">
        <v>8881.64</v>
      </c>
      <c r="I17" s="11">
        <v>76087.08</v>
      </c>
      <c r="L17" s="36"/>
      <c r="N17" s="8"/>
    </row>
    <row r="18" spans="1:14" x14ac:dyDescent="0.3">
      <c r="A18" s="18"/>
      <c r="B18" s="4"/>
      <c r="C18" s="4"/>
      <c r="D18" s="4"/>
      <c r="E18" s="4"/>
      <c r="F18" s="5"/>
      <c r="G18" s="10"/>
      <c r="H18" s="11"/>
      <c r="I18" s="12"/>
      <c r="L18" s="37"/>
    </row>
    <row r="19" spans="1:14" x14ac:dyDescent="0.3">
      <c r="A19" s="18" t="s">
        <v>11</v>
      </c>
      <c r="B19" s="4"/>
      <c r="C19" s="4"/>
      <c r="D19" s="4"/>
      <c r="E19" s="4"/>
      <c r="F19" s="5"/>
      <c r="G19" s="10"/>
      <c r="H19" s="11"/>
      <c r="I19" s="12"/>
      <c r="L19" s="37"/>
    </row>
    <row r="20" spans="1:14" x14ac:dyDescent="0.3">
      <c r="A20" s="18" t="s">
        <v>12</v>
      </c>
      <c r="B20" s="4"/>
      <c r="C20" s="4"/>
      <c r="D20" s="4"/>
      <c r="E20" s="4"/>
      <c r="F20" s="5"/>
      <c r="G20" s="10">
        <v>10</v>
      </c>
      <c r="H20" s="11">
        <v>1095680.1599999999</v>
      </c>
      <c r="I20" s="11">
        <v>1083086.31</v>
      </c>
      <c r="L20" s="36"/>
      <c r="N20" s="8"/>
    </row>
    <row r="21" spans="1:14" x14ac:dyDescent="0.3">
      <c r="A21" s="18" t="s">
        <v>57</v>
      </c>
      <c r="B21" s="4"/>
      <c r="C21" s="4"/>
      <c r="D21" s="4"/>
      <c r="E21" s="4"/>
      <c r="F21" s="5"/>
      <c r="G21" s="10">
        <v>10</v>
      </c>
      <c r="H21" s="11">
        <v>1540</v>
      </c>
      <c r="I21" s="11">
        <v>0</v>
      </c>
      <c r="L21" s="36"/>
      <c r="N21" s="8"/>
    </row>
    <row r="22" spans="1:14" x14ac:dyDescent="0.3">
      <c r="A22" s="18" t="s">
        <v>13</v>
      </c>
      <c r="B22" s="4"/>
      <c r="C22" s="4"/>
      <c r="D22" s="4"/>
      <c r="E22" s="4"/>
      <c r="F22" s="5"/>
      <c r="G22" s="10">
        <v>10</v>
      </c>
      <c r="H22" s="11">
        <v>181718.24</v>
      </c>
      <c r="I22" s="11">
        <v>175573.18</v>
      </c>
      <c r="L22" s="36"/>
      <c r="N22" s="8"/>
    </row>
    <row r="23" spans="1:14" x14ac:dyDescent="0.3">
      <c r="A23" s="18" t="s">
        <v>52</v>
      </c>
      <c r="G23" s="10">
        <v>10</v>
      </c>
      <c r="H23" s="11">
        <v>593212.16000000003</v>
      </c>
      <c r="I23" s="11">
        <v>619389.55000000005</v>
      </c>
      <c r="L23" s="36"/>
    </row>
    <row r="24" spans="1:14" x14ac:dyDescent="0.3">
      <c r="A24" s="18" t="s">
        <v>14</v>
      </c>
      <c r="B24" s="4"/>
      <c r="C24" s="4"/>
      <c r="D24" s="4"/>
      <c r="E24" s="4"/>
      <c r="F24" s="5"/>
      <c r="G24" s="10">
        <v>10</v>
      </c>
      <c r="H24" s="11"/>
      <c r="I24" s="11">
        <v>0</v>
      </c>
      <c r="L24" s="37"/>
    </row>
    <row r="25" spans="1:14" x14ac:dyDescent="0.3">
      <c r="A25" s="18" t="s">
        <v>15</v>
      </c>
      <c r="B25" s="4"/>
      <c r="C25" s="4"/>
      <c r="D25" s="4"/>
      <c r="E25" s="4"/>
      <c r="F25" s="5"/>
      <c r="G25" s="10">
        <v>10</v>
      </c>
      <c r="H25" s="11">
        <v>91229.51</v>
      </c>
      <c r="I25" s="11">
        <v>122927.24</v>
      </c>
      <c r="J25" s="8"/>
      <c r="K25" s="8"/>
      <c r="L25" s="36"/>
    </row>
    <row r="26" spans="1:14" x14ac:dyDescent="0.3">
      <c r="A26" s="18" t="s">
        <v>47</v>
      </c>
      <c r="B26" s="4"/>
      <c r="C26" s="4"/>
      <c r="D26" s="4"/>
      <c r="E26" s="4"/>
      <c r="F26" s="5"/>
      <c r="G26" s="10">
        <v>10</v>
      </c>
      <c r="H26" s="11">
        <v>484273.95</v>
      </c>
      <c r="I26" s="11">
        <f>129091.8+189732.51+157255.63</f>
        <v>476079.94</v>
      </c>
      <c r="L26" s="36"/>
    </row>
    <row r="27" spans="1:14" x14ac:dyDescent="0.3">
      <c r="A27" s="18" t="s">
        <v>48</v>
      </c>
      <c r="B27" s="4"/>
      <c r="C27" s="4"/>
      <c r="D27" s="4"/>
      <c r="E27" s="4"/>
      <c r="F27" s="5"/>
      <c r="G27" s="10">
        <v>10</v>
      </c>
      <c r="H27" s="11">
        <v>12829.46</v>
      </c>
      <c r="I27" s="11">
        <f>41276.77+11624.05+10050.67</f>
        <v>62951.489999999991</v>
      </c>
      <c r="L27" s="36"/>
    </row>
    <row r="28" spans="1:14" x14ac:dyDescent="0.3">
      <c r="A28" s="18" t="s">
        <v>16</v>
      </c>
      <c r="B28" s="4"/>
      <c r="C28" s="4"/>
      <c r="D28" s="4"/>
      <c r="E28" s="4"/>
      <c r="F28" s="5"/>
      <c r="G28" s="10">
        <v>10</v>
      </c>
      <c r="H28" s="11">
        <v>25526.89</v>
      </c>
      <c r="I28" s="11">
        <v>9482.31</v>
      </c>
      <c r="L28" s="36"/>
    </row>
    <row r="29" spans="1:14" x14ac:dyDescent="0.3">
      <c r="A29" s="18" t="s">
        <v>17</v>
      </c>
      <c r="B29" s="4"/>
      <c r="C29" s="4"/>
      <c r="D29" s="4"/>
      <c r="E29" s="4"/>
      <c r="F29" s="5"/>
      <c r="G29" s="10">
        <v>10</v>
      </c>
      <c r="H29" s="11">
        <v>100304.79</v>
      </c>
      <c r="I29" s="11">
        <f>20000+135541.44</f>
        <v>155541.44</v>
      </c>
      <c r="L29" s="36"/>
    </row>
    <row r="30" spans="1:14" x14ac:dyDescent="0.3">
      <c r="A30" s="18"/>
      <c r="B30" s="4"/>
      <c r="C30" s="4"/>
      <c r="D30" s="4"/>
      <c r="E30" s="4"/>
      <c r="F30" s="5"/>
      <c r="G30" s="10"/>
      <c r="H30" s="11"/>
      <c r="I30" s="12"/>
      <c r="J30" s="8"/>
      <c r="K30" s="8"/>
      <c r="L30" s="37"/>
    </row>
    <row r="31" spans="1:14" x14ac:dyDescent="0.3">
      <c r="A31" s="18" t="s">
        <v>18</v>
      </c>
      <c r="B31" s="4"/>
      <c r="C31" s="4"/>
      <c r="D31" s="4"/>
      <c r="E31" s="4"/>
      <c r="F31" s="5"/>
      <c r="G31" s="10"/>
      <c r="H31" s="11">
        <v>0</v>
      </c>
      <c r="I31" s="12">
        <v>0</v>
      </c>
      <c r="J31" s="8"/>
      <c r="K31" s="8"/>
      <c r="L31" s="37"/>
    </row>
    <row r="32" spans="1:14" x14ac:dyDescent="0.3">
      <c r="A32" s="18"/>
      <c r="B32" s="4"/>
      <c r="C32" s="4"/>
      <c r="D32" s="4"/>
      <c r="E32" s="4"/>
      <c r="F32" s="5"/>
      <c r="G32" s="10"/>
      <c r="H32" s="11"/>
      <c r="I32" s="12"/>
      <c r="J32" s="8"/>
      <c r="K32" s="8"/>
      <c r="L32" s="37"/>
    </row>
    <row r="33" spans="1:14" x14ac:dyDescent="0.3">
      <c r="A33" s="18" t="s">
        <v>19</v>
      </c>
      <c r="B33" s="4"/>
      <c r="C33" s="4"/>
      <c r="D33" s="4"/>
      <c r="E33" s="4"/>
      <c r="F33" s="5"/>
      <c r="G33" s="10"/>
      <c r="H33" s="11">
        <v>0</v>
      </c>
      <c r="I33" s="12">
        <v>0</v>
      </c>
      <c r="L33" s="37"/>
    </row>
    <row r="34" spans="1:14" x14ac:dyDescent="0.3">
      <c r="A34" s="18"/>
      <c r="B34" s="4"/>
      <c r="C34" s="4"/>
      <c r="D34" s="4"/>
      <c r="E34" s="4"/>
      <c r="F34" s="5"/>
      <c r="G34" s="10"/>
      <c r="H34" s="11"/>
      <c r="I34" s="12"/>
      <c r="L34" s="37"/>
    </row>
    <row r="35" spans="1:14" x14ac:dyDescent="0.3">
      <c r="A35" s="18" t="s">
        <v>20</v>
      </c>
      <c r="B35" s="4"/>
      <c r="C35" s="4"/>
      <c r="D35" s="4"/>
      <c r="E35" s="4"/>
      <c r="F35" s="5"/>
      <c r="G35" s="10">
        <v>8</v>
      </c>
      <c r="H35" s="11">
        <v>-9178.5</v>
      </c>
      <c r="I35" s="11">
        <v>-19346.75</v>
      </c>
      <c r="L35" s="36"/>
    </row>
    <row r="36" spans="1:14" x14ac:dyDescent="0.3">
      <c r="A36" s="18"/>
      <c r="B36" s="4"/>
      <c r="C36" s="4"/>
      <c r="D36" s="4"/>
      <c r="E36" s="4"/>
      <c r="F36" s="5"/>
      <c r="G36" s="10"/>
      <c r="H36" s="11"/>
      <c r="I36" s="12"/>
      <c r="L36" s="37"/>
    </row>
    <row r="37" spans="1:14" x14ac:dyDescent="0.3">
      <c r="A37" s="18" t="s">
        <v>21</v>
      </c>
      <c r="B37" s="4"/>
      <c r="C37" s="4"/>
      <c r="D37" s="4"/>
      <c r="E37" s="4"/>
      <c r="F37" s="5"/>
      <c r="G37" s="10"/>
      <c r="H37" s="11"/>
      <c r="I37" s="12"/>
      <c r="L37" s="37"/>
    </row>
    <row r="38" spans="1:14" x14ac:dyDescent="0.3">
      <c r="A38" s="18" t="s">
        <v>22</v>
      </c>
      <c r="B38" s="4"/>
      <c r="C38" s="4"/>
      <c r="D38" s="4"/>
      <c r="E38" s="4"/>
      <c r="F38" s="5"/>
      <c r="G38" s="10">
        <v>14</v>
      </c>
      <c r="H38" s="11">
        <v>-45926.46</v>
      </c>
      <c r="I38" s="11">
        <f>-31088.03-24417.33-6954.75</f>
        <v>-62460.11</v>
      </c>
      <c r="L38" s="36"/>
      <c r="N38" s="8"/>
    </row>
    <row r="39" spans="1:14" x14ac:dyDescent="0.3">
      <c r="A39" s="18" t="s">
        <v>23</v>
      </c>
      <c r="B39" s="4"/>
      <c r="C39" s="4"/>
      <c r="D39" s="4"/>
      <c r="E39" s="4"/>
      <c r="F39" s="5"/>
      <c r="G39" s="10">
        <v>14</v>
      </c>
      <c r="H39" s="11">
        <v>-91595.48</v>
      </c>
      <c r="I39" s="11">
        <f>-14273.73-17662.84-1722-1650.5</f>
        <v>-35309.07</v>
      </c>
      <c r="L39" s="36"/>
      <c r="N39" s="8"/>
    </row>
    <row r="40" spans="1:14" x14ac:dyDescent="0.3">
      <c r="A40" s="18" t="s">
        <v>24</v>
      </c>
      <c r="B40" s="4"/>
      <c r="C40" s="4"/>
      <c r="D40" s="4"/>
      <c r="E40" s="4"/>
      <c r="F40" s="5"/>
      <c r="G40" s="10">
        <v>14</v>
      </c>
      <c r="H40" s="11">
        <v>-14074.98</v>
      </c>
      <c r="I40" s="11">
        <f>-46747.14-7590.05-4830.11</f>
        <v>-59167.3</v>
      </c>
      <c r="L40" s="36"/>
    </row>
    <row r="41" spans="1:14" x14ac:dyDescent="0.3">
      <c r="A41" s="18" t="s">
        <v>25</v>
      </c>
      <c r="B41" s="4"/>
      <c r="C41" s="4"/>
      <c r="D41" s="4"/>
      <c r="E41" s="4"/>
      <c r="F41" s="5"/>
      <c r="G41" s="10">
        <v>14</v>
      </c>
      <c r="H41" s="11">
        <v>-356498.79</v>
      </c>
      <c r="I41" s="11">
        <f>-689802-I40-I39-I38</f>
        <v>-532865.52</v>
      </c>
      <c r="L41" s="36"/>
    </row>
    <row r="42" spans="1:14" x14ac:dyDescent="0.3">
      <c r="A42" s="18"/>
      <c r="B42" s="4"/>
      <c r="C42" s="4"/>
      <c r="D42" s="4"/>
      <c r="E42" s="4"/>
      <c r="F42" s="5"/>
      <c r="G42" s="10"/>
      <c r="H42" s="11"/>
      <c r="I42" s="12"/>
      <c r="L42" s="37"/>
    </row>
    <row r="43" spans="1:14" x14ac:dyDescent="0.3">
      <c r="A43" s="18" t="s">
        <v>26</v>
      </c>
      <c r="B43" s="4"/>
      <c r="C43" s="4"/>
      <c r="D43" s="4"/>
      <c r="E43" s="4"/>
      <c r="F43" s="5"/>
      <c r="G43" s="10"/>
      <c r="H43" s="11"/>
      <c r="I43" s="12"/>
      <c r="L43" s="37"/>
    </row>
    <row r="44" spans="1:14" x14ac:dyDescent="0.3">
      <c r="A44" s="18" t="s">
        <v>27</v>
      </c>
      <c r="B44" s="4"/>
      <c r="C44" s="4"/>
      <c r="D44" s="4"/>
      <c r="E44" s="4"/>
      <c r="F44" s="5"/>
      <c r="G44" s="10">
        <v>12</v>
      </c>
      <c r="H44" s="11">
        <v>-1958297.75</v>
      </c>
      <c r="I44" s="11">
        <f>-1240199.77-206780.01-19578.57-4750.36-107784.5-2733.88-830.1-8183.78</f>
        <v>-1590840.9700000002</v>
      </c>
      <c r="L44" s="36"/>
      <c r="N44" s="8"/>
    </row>
    <row r="45" spans="1:14" x14ac:dyDescent="0.3">
      <c r="A45" s="18" t="s">
        <v>28</v>
      </c>
      <c r="B45" s="4"/>
      <c r="C45" s="4"/>
      <c r="D45" s="4"/>
      <c r="E45" s="4"/>
      <c r="F45" s="5"/>
      <c r="G45" s="10">
        <v>12</v>
      </c>
      <c r="H45" s="11">
        <v>-374346.35</v>
      </c>
      <c r="I45" s="11">
        <f>-299928.68</f>
        <v>-299928.68</v>
      </c>
      <c r="L45" s="36"/>
      <c r="N45" s="8"/>
    </row>
    <row r="46" spans="1:14" x14ac:dyDescent="0.3">
      <c r="A46" s="18" t="s">
        <v>29</v>
      </c>
      <c r="B46" s="4"/>
      <c r="C46" s="4"/>
      <c r="D46" s="4"/>
      <c r="E46" s="4"/>
      <c r="F46" s="5"/>
      <c r="G46" s="10">
        <v>12</v>
      </c>
      <c r="H46" s="11">
        <v>-19952.189999999999</v>
      </c>
      <c r="I46" s="11">
        <f>-10774.45-2494-1008.09-815.55-316.69</f>
        <v>-15408.78</v>
      </c>
      <c r="L46" s="36"/>
    </row>
    <row r="47" spans="1:14" x14ac:dyDescent="0.3">
      <c r="A47" s="18"/>
      <c r="B47" s="4"/>
      <c r="C47" s="4"/>
      <c r="D47" s="4"/>
      <c r="E47" s="4"/>
      <c r="F47" s="5"/>
      <c r="G47" s="10"/>
      <c r="H47" s="11"/>
      <c r="I47" s="12"/>
      <c r="L47" s="37"/>
    </row>
    <row r="48" spans="1:14" x14ac:dyDescent="0.3">
      <c r="A48" s="18" t="s">
        <v>30</v>
      </c>
      <c r="B48" s="4"/>
      <c r="C48" s="4"/>
      <c r="D48" s="4"/>
      <c r="E48" s="4"/>
      <c r="F48" s="5"/>
      <c r="G48" s="10"/>
      <c r="H48" s="11">
        <v>0</v>
      </c>
      <c r="I48" s="12">
        <v>0</v>
      </c>
      <c r="L48" s="37"/>
    </row>
    <row r="49" spans="1:14" x14ac:dyDescent="0.3">
      <c r="A49" s="18" t="s">
        <v>31</v>
      </c>
      <c r="B49" s="4"/>
      <c r="C49" s="4"/>
      <c r="D49" s="4"/>
      <c r="E49" s="4"/>
      <c r="F49" s="5"/>
      <c r="G49" s="10"/>
      <c r="H49" s="11">
        <v>0</v>
      </c>
      <c r="I49" s="12">
        <v>0</v>
      </c>
      <c r="L49" s="37"/>
    </row>
    <row r="50" spans="1:14" x14ac:dyDescent="0.3">
      <c r="A50" s="18" t="s">
        <v>32</v>
      </c>
      <c r="B50" s="4"/>
      <c r="C50" s="4"/>
      <c r="D50" s="4"/>
      <c r="E50" s="4"/>
      <c r="F50" s="5"/>
      <c r="G50" s="10"/>
      <c r="H50" s="11">
        <v>0</v>
      </c>
      <c r="I50" s="12">
        <v>0</v>
      </c>
      <c r="L50" s="37"/>
    </row>
    <row r="51" spans="1:14" x14ac:dyDescent="0.3">
      <c r="A51" s="18" t="s">
        <v>33</v>
      </c>
      <c r="B51" s="4"/>
      <c r="C51" s="4"/>
      <c r="D51" s="4"/>
      <c r="E51" s="4"/>
      <c r="F51" s="5"/>
      <c r="G51" s="10"/>
      <c r="H51" s="11">
        <v>0</v>
      </c>
      <c r="I51" s="12">
        <v>0</v>
      </c>
      <c r="L51" s="37"/>
    </row>
    <row r="52" spans="1:14" x14ac:dyDescent="0.3">
      <c r="A52" s="18" t="s">
        <v>34</v>
      </c>
      <c r="B52" s="4"/>
      <c r="C52" s="4"/>
      <c r="D52" s="4"/>
      <c r="E52" s="4"/>
      <c r="F52" s="5"/>
      <c r="G52" s="10"/>
      <c r="H52" s="11"/>
      <c r="I52" s="11">
        <v>681.88</v>
      </c>
      <c r="L52" s="36"/>
    </row>
    <row r="53" spans="1:14" x14ac:dyDescent="0.3">
      <c r="A53" s="18" t="s">
        <v>51</v>
      </c>
      <c r="B53" s="4"/>
      <c r="C53" s="4"/>
      <c r="D53" s="4"/>
      <c r="E53" s="4"/>
      <c r="F53" s="5"/>
      <c r="G53" s="10"/>
      <c r="H53" s="11">
        <v>0</v>
      </c>
      <c r="I53" s="12">
        <v>0</v>
      </c>
      <c r="L53" s="37"/>
    </row>
    <row r="54" spans="1:14" x14ac:dyDescent="0.3">
      <c r="A54" s="18"/>
      <c r="B54" s="4"/>
      <c r="C54" s="4"/>
      <c r="D54" s="4"/>
      <c r="E54" s="4"/>
      <c r="F54" s="5"/>
      <c r="G54" s="10"/>
      <c r="H54" s="11"/>
      <c r="I54" s="12"/>
      <c r="L54" s="37"/>
    </row>
    <row r="55" spans="1:14" x14ac:dyDescent="0.3">
      <c r="A55" s="18" t="s">
        <v>35</v>
      </c>
      <c r="B55" s="4"/>
      <c r="C55" s="4"/>
      <c r="D55" s="4"/>
      <c r="E55" s="4"/>
      <c r="F55" s="5"/>
      <c r="G55" s="10"/>
      <c r="H55" s="11">
        <v>0.16</v>
      </c>
      <c r="I55" s="11">
        <v>0.16</v>
      </c>
      <c r="L55" s="37"/>
    </row>
    <row r="56" spans="1:14" x14ac:dyDescent="0.3">
      <c r="A56" s="18"/>
      <c r="B56" s="4"/>
      <c r="C56" s="4"/>
      <c r="D56" s="4"/>
      <c r="E56" s="4"/>
      <c r="F56" s="5"/>
      <c r="G56" s="10"/>
      <c r="H56" s="11"/>
      <c r="I56" s="12"/>
      <c r="L56" s="37"/>
    </row>
    <row r="57" spans="1:14" x14ac:dyDescent="0.3">
      <c r="A57" s="18" t="s">
        <v>36</v>
      </c>
      <c r="B57" s="4"/>
      <c r="C57" s="4"/>
      <c r="D57" s="4"/>
      <c r="E57" s="4"/>
      <c r="F57" s="5"/>
      <c r="G57" s="10"/>
      <c r="H57" s="11"/>
      <c r="I57" s="12"/>
      <c r="L57" s="37"/>
    </row>
    <row r="58" spans="1:14" x14ac:dyDescent="0.3">
      <c r="A58" s="18" t="s">
        <v>53</v>
      </c>
      <c r="B58" s="4"/>
      <c r="C58" s="4"/>
      <c r="D58" s="4"/>
      <c r="E58" s="4"/>
      <c r="F58" s="5"/>
      <c r="G58" s="10"/>
      <c r="H58" s="11">
        <v>2105.27</v>
      </c>
      <c r="I58" s="11">
        <v>3970.65</v>
      </c>
      <c r="L58" s="36"/>
      <c r="N58" s="8"/>
    </row>
    <row r="59" spans="1:14" x14ac:dyDescent="0.3">
      <c r="A59" s="18" t="s">
        <v>54</v>
      </c>
      <c r="B59" s="4"/>
      <c r="C59" s="4"/>
      <c r="D59" s="4"/>
      <c r="E59" s="4"/>
      <c r="F59" s="5"/>
      <c r="G59" s="10"/>
      <c r="H59" s="11"/>
      <c r="I59" s="11">
        <v>5536.89</v>
      </c>
      <c r="L59" s="36"/>
      <c r="N59" s="8"/>
    </row>
    <row r="60" spans="1:14" x14ac:dyDescent="0.3">
      <c r="A60" s="18" t="s">
        <v>55</v>
      </c>
      <c r="B60" s="4"/>
      <c r="C60" s="4"/>
      <c r="D60" s="4"/>
      <c r="E60" s="4"/>
      <c r="F60" s="5"/>
      <c r="G60" s="10"/>
      <c r="H60" s="11"/>
      <c r="I60" s="11">
        <v>4341.26</v>
      </c>
      <c r="L60" s="36"/>
    </row>
    <row r="61" spans="1:14" x14ac:dyDescent="0.3">
      <c r="A61" s="18" t="s">
        <v>49</v>
      </c>
      <c r="B61" s="4"/>
      <c r="C61" s="4"/>
      <c r="D61" s="4"/>
      <c r="E61" s="4"/>
      <c r="F61" s="5"/>
      <c r="G61" s="10"/>
      <c r="H61" s="11">
        <v>152931.47</v>
      </c>
      <c r="I61" s="11">
        <v>139250.69</v>
      </c>
      <c r="L61" s="36"/>
    </row>
    <row r="62" spans="1:14" x14ac:dyDescent="0.3">
      <c r="A62" s="18" t="s">
        <v>50</v>
      </c>
      <c r="B62" s="4"/>
      <c r="C62" s="4"/>
      <c r="D62" s="4"/>
      <c r="E62" s="4"/>
      <c r="F62" s="5"/>
      <c r="G62" s="10">
        <v>9.14</v>
      </c>
      <c r="H62" s="11">
        <v>187970.46</v>
      </c>
      <c r="I62" s="11">
        <f>13131.58+3905+83296.44+21037.29+750+2421+91936.69+8781.14+7230.6+18233.8+10378.13</f>
        <v>261101.67</v>
      </c>
      <c r="L62" s="37"/>
    </row>
    <row r="63" spans="1:14" x14ac:dyDescent="0.3">
      <c r="A63" s="18"/>
      <c r="B63" s="4"/>
      <c r="C63" s="4"/>
      <c r="D63" s="4"/>
      <c r="E63" s="4"/>
      <c r="F63" s="5"/>
      <c r="G63" s="10"/>
      <c r="H63" s="11"/>
      <c r="I63" s="12"/>
      <c r="L63" s="37"/>
    </row>
    <row r="64" spans="1:14" x14ac:dyDescent="0.3">
      <c r="A64" s="18" t="s">
        <v>38</v>
      </c>
      <c r="B64" s="4"/>
      <c r="C64" s="4"/>
      <c r="D64" s="4"/>
      <c r="E64" s="4"/>
      <c r="F64" s="5"/>
      <c r="G64" s="10">
        <v>14</v>
      </c>
      <c r="H64" s="11">
        <v>-156388.60999999999</v>
      </c>
      <c r="I64" s="11">
        <v>-272932.61</v>
      </c>
      <c r="L64" s="36"/>
    </row>
    <row r="65" spans="1:12" ht="34.5" customHeight="1" x14ac:dyDescent="0.3">
      <c r="A65" s="18"/>
      <c r="B65" s="4"/>
      <c r="C65" s="4"/>
      <c r="D65" s="4"/>
      <c r="E65" s="4"/>
      <c r="F65" s="5"/>
      <c r="G65" s="10"/>
      <c r="H65" s="11"/>
      <c r="I65" s="12"/>
      <c r="L65" s="37"/>
    </row>
    <row r="66" spans="1:12" ht="57" customHeight="1" x14ac:dyDescent="0.3">
      <c r="A66" s="52" t="s">
        <v>39</v>
      </c>
      <c r="B66" s="53"/>
      <c r="C66" s="53"/>
      <c r="D66" s="53"/>
      <c r="E66" s="53"/>
      <c r="F66" s="54"/>
      <c r="G66" s="10"/>
      <c r="H66" s="26">
        <f>SUM(H16:H65)</f>
        <v>87643.040000000095</v>
      </c>
      <c r="I66" s="27">
        <f>SUM(I16:I65)</f>
        <v>376770.53000000049</v>
      </c>
      <c r="L66" s="37"/>
    </row>
    <row r="67" spans="1:12" x14ac:dyDescent="0.3">
      <c r="A67" s="18"/>
      <c r="B67" s="4"/>
      <c r="C67" s="4"/>
      <c r="D67" s="4"/>
      <c r="E67" s="4"/>
      <c r="F67" s="5"/>
      <c r="G67" s="10"/>
      <c r="H67" s="20"/>
      <c r="I67" s="25"/>
      <c r="L67" s="37"/>
    </row>
    <row r="68" spans="1:12" x14ac:dyDescent="0.3">
      <c r="A68" s="18" t="s">
        <v>40</v>
      </c>
      <c r="B68" s="4"/>
      <c r="C68" s="4"/>
      <c r="D68" s="4"/>
      <c r="E68" s="4"/>
      <c r="F68" s="5"/>
      <c r="G68" s="10"/>
      <c r="H68" s="11">
        <v>-99708</v>
      </c>
      <c r="I68" s="11">
        <v>-90571.37</v>
      </c>
      <c r="L68" s="36"/>
    </row>
    <row r="69" spans="1:12" x14ac:dyDescent="0.3">
      <c r="A69" s="18"/>
      <c r="B69" s="4"/>
      <c r="C69" s="4"/>
      <c r="D69" s="4"/>
      <c r="E69" s="4"/>
      <c r="F69" s="5"/>
      <c r="G69" s="10"/>
      <c r="H69" s="11"/>
      <c r="I69" s="12"/>
      <c r="L69" s="37"/>
    </row>
    <row r="70" spans="1:12" x14ac:dyDescent="0.3">
      <c r="A70" s="30" t="s">
        <v>41</v>
      </c>
      <c r="B70" s="31"/>
      <c r="C70" s="31"/>
      <c r="D70" s="31"/>
      <c r="E70" s="31"/>
      <c r="F70" s="32"/>
      <c r="G70" s="10"/>
      <c r="H70" s="19">
        <f>+H66+H68</f>
        <v>-12064.959999999905</v>
      </c>
      <c r="I70" s="28">
        <f>+I66+I68</f>
        <v>286199.1600000005</v>
      </c>
      <c r="L70" s="37"/>
    </row>
    <row r="71" spans="1:12" x14ac:dyDescent="0.3">
      <c r="A71" s="18"/>
      <c r="B71" s="4"/>
      <c r="C71" s="4"/>
      <c r="D71" s="4"/>
      <c r="E71" s="4"/>
      <c r="F71" s="5"/>
      <c r="G71" s="10"/>
      <c r="H71" s="11"/>
      <c r="I71" s="12"/>
      <c r="L71" s="37"/>
    </row>
    <row r="72" spans="1:12" x14ac:dyDescent="0.3">
      <c r="A72" s="18" t="s">
        <v>42</v>
      </c>
      <c r="B72" s="4"/>
      <c r="C72" s="4"/>
      <c r="D72" s="4"/>
      <c r="E72" s="4"/>
      <c r="F72" s="5"/>
      <c r="G72" s="10" t="s">
        <v>37</v>
      </c>
      <c r="H72" s="11">
        <v>9.74</v>
      </c>
      <c r="I72" s="12">
        <v>0</v>
      </c>
      <c r="L72" s="37"/>
    </row>
    <row r="73" spans="1:12" x14ac:dyDescent="0.3">
      <c r="A73" s="18" t="s">
        <v>43</v>
      </c>
      <c r="B73" s="4"/>
      <c r="C73" s="4"/>
      <c r="D73" s="4"/>
      <c r="E73" s="4"/>
      <c r="F73" s="5"/>
      <c r="G73" s="10" t="s">
        <v>44</v>
      </c>
      <c r="H73" s="11">
        <v>-9016.1299999999992</v>
      </c>
      <c r="I73" s="11">
        <v>-9886.56</v>
      </c>
      <c r="L73" s="36"/>
    </row>
    <row r="74" spans="1:12" x14ac:dyDescent="0.3">
      <c r="A74" s="18"/>
      <c r="B74" s="4"/>
      <c r="C74" s="4"/>
      <c r="D74" s="4"/>
      <c r="E74" s="4"/>
      <c r="F74" s="5"/>
      <c r="G74" s="10"/>
      <c r="H74" s="11"/>
      <c r="I74" s="12"/>
      <c r="L74" s="37"/>
    </row>
    <row r="75" spans="1:12" x14ac:dyDescent="0.3">
      <c r="A75" s="33" t="s">
        <v>45</v>
      </c>
      <c r="B75" s="34"/>
      <c r="C75" s="34"/>
      <c r="D75" s="34"/>
      <c r="E75" s="34"/>
      <c r="F75" s="35"/>
      <c r="G75" s="10"/>
      <c r="H75" s="19">
        <f>+H70+H72+H73</f>
        <v>-21071.349999999904</v>
      </c>
      <c r="I75" s="28">
        <f>+I70+I72+I73</f>
        <v>276312.6000000005</v>
      </c>
      <c r="L75" s="37"/>
    </row>
    <row r="76" spans="1:12" x14ac:dyDescent="0.3">
      <c r="A76" s="18"/>
      <c r="B76" s="4"/>
      <c r="C76" s="4"/>
      <c r="D76" s="4"/>
      <c r="E76" s="4"/>
      <c r="F76" s="5"/>
      <c r="G76" s="10"/>
      <c r="H76" s="11"/>
      <c r="I76" s="12"/>
      <c r="L76" s="37"/>
    </row>
    <row r="77" spans="1:12" x14ac:dyDescent="0.3">
      <c r="A77" s="18" t="s">
        <v>46</v>
      </c>
      <c r="B77" s="4"/>
      <c r="C77" s="4"/>
      <c r="D77" s="4"/>
      <c r="E77" s="4"/>
      <c r="F77" s="5"/>
      <c r="G77" s="10"/>
      <c r="H77" s="11">
        <v>0</v>
      </c>
      <c r="I77" s="12">
        <v>0</v>
      </c>
      <c r="L77" s="37"/>
    </row>
    <row r="78" spans="1:12" x14ac:dyDescent="0.3">
      <c r="A78" s="18"/>
      <c r="B78" s="4"/>
      <c r="C78" s="4"/>
      <c r="D78" s="4"/>
      <c r="E78" s="4"/>
      <c r="F78" s="5"/>
      <c r="G78" s="10"/>
      <c r="H78" s="11"/>
      <c r="I78" s="12"/>
      <c r="L78" s="37"/>
    </row>
    <row r="79" spans="1:12" x14ac:dyDescent="0.3">
      <c r="A79" s="33" t="s">
        <v>2</v>
      </c>
      <c r="B79" s="34"/>
      <c r="C79" s="34"/>
      <c r="D79" s="34"/>
      <c r="E79" s="34"/>
      <c r="F79" s="35"/>
      <c r="G79" s="10"/>
      <c r="H79" s="19">
        <f>+H75+H77</f>
        <v>-21071.349999999904</v>
      </c>
      <c r="I79" s="28">
        <f>+I75+I77</f>
        <v>276312.6000000005</v>
      </c>
      <c r="L79" s="8"/>
    </row>
    <row r="80" spans="1:12" x14ac:dyDescent="0.3">
      <c r="A80" s="18"/>
      <c r="B80" s="4"/>
      <c r="C80" s="4"/>
      <c r="D80" s="4"/>
      <c r="E80" s="4"/>
      <c r="F80" s="5"/>
      <c r="G80" s="10"/>
      <c r="H80" s="11"/>
      <c r="I80" s="12"/>
    </row>
    <row r="81" spans="1:9" x14ac:dyDescent="0.3">
      <c r="A81" s="21"/>
      <c r="B81" s="22"/>
      <c r="C81" s="22"/>
      <c r="D81" s="22"/>
      <c r="E81" s="22"/>
      <c r="F81" s="23"/>
      <c r="G81" s="15"/>
      <c r="H81" s="13"/>
      <c r="I81" s="14"/>
    </row>
    <row r="82" spans="1:9" x14ac:dyDescent="0.3">
      <c r="A82" s="24"/>
      <c r="H82" s="8"/>
      <c r="I82" s="8"/>
    </row>
    <row r="83" spans="1:9" x14ac:dyDescent="0.3">
      <c r="A83" s="24"/>
      <c r="H83" s="8"/>
      <c r="I83" s="8"/>
    </row>
    <row r="84" spans="1:9" x14ac:dyDescent="0.3">
      <c r="A84" s="24"/>
      <c r="H84" s="8"/>
      <c r="I84" s="8"/>
    </row>
    <row r="85" spans="1:9" x14ac:dyDescent="0.3">
      <c r="A85" s="24"/>
      <c r="H85" s="8"/>
      <c r="I85" s="8"/>
    </row>
    <row r="86" spans="1:9" x14ac:dyDescent="0.3">
      <c r="A86" s="24"/>
      <c r="H86" s="8"/>
      <c r="I86" s="8"/>
    </row>
    <row r="87" spans="1:9" x14ac:dyDescent="0.3">
      <c r="A87" s="24"/>
      <c r="H87" s="8"/>
      <c r="I87" s="8"/>
    </row>
    <row r="88" spans="1:9" x14ac:dyDescent="0.3">
      <c r="A88" s="24"/>
      <c r="H88" s="8"/>
      <c r="I88" s="8"/>
    </row>
    <row r="89" spans="1:9" x14ac:dyDescent="0.3">
      <c r="A89" s="24"/>
      <c r="H89" s="8"/>
      <c r="I89" s="8"/>
    </row>
    <row r="90" spans="1:9" x14ac:dyDescent="0.3">
      <c r="A90" s="24"/>
      <c r="H90" s="8"/>
      <c r="I90" s="8"/>
    </row>
    <row r="91" spans="1:9" x14ac:dyDescent="0.3">
      <c r="A91" s="24"/>
      <c r="H91" s="8"/>
      <c r="I91" s="8"/>
    </row>
    <row r="92" spans="1:9" x14ac:dyDescent="0.3">
      <c r="A92" s="24"/>
      <c r="H92" s="8"/>
      <c r="I92" s="8"/>
    </row>
    <row r="93" spans="1:9" x14ac:dyDescent="0.3">
      <c r="A93" s="24"/>
    </row>
    <row r="94" spans="1:9" x14ac:dyDescent="0.3">
      <c r="A94" s="24"/>
    </row>
    <row r="95" spans="1:9" x14ac:dyDescent="0.3">
      <c r="A95" s="24"/>
    </row>
    <row r="96" spans="1:9" x14ac:dyDescent="0.3">
      <c r="A96" s="24"/>
    </row>
    <row r="97" spans="1:1" x14ac:dyDescent="0.3">
      <c r="A97" s="24"/>
    </row>
    <row r="98" spans="1:1" x14ac:dyDescent="0.3">
      <c r="A98" s="1"/>
    </row>
  </sheetData>
  <mergeCells count="8">
    <mergeCell ref="A14:F14"/>
    <mergeCell ref="A66:F66"/>
    <mergeCell ref="A6:I6"/>
    <mergeCell ref="A11:F11"/>
    <mergeCell ref="G11:I11"/>
    <mergeCell ref="A12:F13"/>
    <mergeCell ref="G12:G13"/>
    <mergeCell ref="H12:I12"/>
  </mergeCells>
  <pageMargins left="0.7" right="0.7" top="0.75" bottom="0.75" header="0.3" footer="0.3"/>
  <pageSetup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9A47076F30524E9ECC8BEC0B6B15A7" ma:contentTypeVersion="13" ma:contentTypeDescription="Criar um novo documento." ma:contentTypeScope="" ma:versionID="f28c2a611c88214349b3f4f08730454e">
  <xsd:schema xmlns:xsd="http://www.w3.org/2001/XMLSchema" xmlns:xs="http://www.w3.org/2001/XMLSchema" xmlns:p="http://schemas.microsoft.com/office/2006/metadata/properties" xmlns:ns3="bbb2d0e4-1dc2-4fff-a93a-effb96407cb5" xmlns:ns4="48c76c34-e770-4369-8041-2412b41a9cb6" targetNamespace="http://schemas.microsoft.com/office/2006/metadata/properties" ma:root="true" ma:fieldsID="b72cdfa04030d7eb39e0257c56154eed" ns3:_="" ns4:_="">
    <xsd:import namespace="bbb2d0e4-1dc2-4fff-a93a-effb96407cb5"/>
    <xsd:import namespace="48c76c34-e770-4369-8041-2412b41a9c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2d0e4-1dc2-4fff-a93a-effb96407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76c34-e770-4369-8041-2412b41a9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52EF3-B7E7-4977-895B-83005252D910}">
  <ds:schemaRefs>
    <ds:schemaRef ds:uri="48c76c34-e770-4369-8041-2412b41a9cb6"/>
    <ds:schemaRef ds:uri="http://purl.org/dc/elements/1.1/"/>
    <ds:schemaRef ds:uri="http://schemas.openxmlformats.org/package/2006/metadata/core-properties"/>
    <ds:schemaRef ds:uri="bbb2d0e4-1dc2-4fff-a93a-effb96407cb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E2D189-9F9A-443F-9563-970F9B179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2d0e4-1dc2-4fff-a93a-effb96407cb5"/>
    <ds:schemaRef ds:uri="48c76c34-e770-4369-8041-2412b41a9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947D34-F12A-407F-82A0-CEC864FFC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DR2020</vt:lpstr>
      <vt:lpstr>'DR2020'!Área_de_Impressão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2021-08-17T16:38:56Z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0x0101007B9A47076F30524E9ECC8BEC0B6B15A7</vt:lpwstr>
  </property>
</Properties>
</file>