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Balanço2021" sheetId="1" r:id="rId1"/>
  </sheets>
  <definedNames>
    <definedName name="_xlnm.Print_Area" localSheetId="0">Balanço2021!$A$1:$J$119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2" i="1" l="1"/>
  <c r="H101" i="1"/>
  <c r="H115" i="1" s="1"/>
  <c r="H65" i="1"/>
  <c r="H59" i="1"/>
  <c r="H46" i="1"/>
  <c r="H16" i="1"/>
  <c r="I115" i="1"/>
  <c r="I96" i="1"/>
  <c r="H96" i="1"/>
  <c r="I87" i="1"/>
  <c r="H87" i="1"/>
  <c r="I67" i="1"/>
  <c r="I34" i="1"/>
  <c r="I30" i="1"/>
  <c r="H30" i="1"/>
  <c r="I29" i="1"/>
  <c r="H29" i="1"/>
  <c r="I18" i="1"/>
  <c r="H18" i="1"/>
  <c r="I38" i="1" l="1"/>
  <c r="H67" i="1"/>
  <c r="H38" i="1"/>
  <c r="H116" i="1"/>
  <c r="H117" i="1" s="1"/>
  <c r="I116" i="1"/>
  <c r="I117" i="1" s="1"/>
  <c r="I69" i="1"/>
  <c r="H69" i="1" l="1"/>
  <c r="H118" i="1" s="1"/>
  <c r="I118" i="1"/>
</calcChain>
</file>

<file path=xl/sharedStrings.xml><?xml version="1.0" encoding="utf-8"?>
<sst xmlns="http://schemas.openxmlformats.org/spreadsheetml/2006/main" count="78" uniqueCount="69">
  <si>
    <t>BALANÇO</t>
  </si>
  <si>
    <t>ENTIDADE: ACAPO</t>
  </si>
  <si>
    <t>UNIDADE MONETÁRIA (€)</t>
  </si>
  <si>
    <t>RÚBRICAS</t>
  </si>
  <si>
    <t>NOTAS</t>
  </si>
  <si>
    <t>DATAS</t>
  </si>
  <si>
    <t>ACTIVO</t>
  </si>
  <si>
    <t>Activo Não Corrente</t>
  </si>
  <si>
    <t>Activos fixos Tangíveis</t>
  </si>
  <si>
    <t xml:space="preserve">  - Edificios e Outras Construções </t>
  </si>
  <si>
    <t xml:space="preserve">  - Equipamento Básico/Ferramentas</t>
  </si>
  <si>
    <t xml:space="preserve">  - Equipamento de Transporte</t>
  </si>
  <si>
    <t xml:space="preserve">  - Equipamento Administrativo</t>
  </si>
  <si>
    <t xml:space="preserve">  - Outros Activos Fixos Tangíveis</t>
  </si>
  <si>
    <t>Bens do Património histórico e cultural</t>
  </si>
  <si>
    <t>Propriedades de Investimento</t>
  </si>
  <si>
    <t xml:space="preserve">  - Terrenos e Recursos Naturais</t>
  </si>
  <si>
    <t>Activos Intangíveis</t>
  </si>
  <si>
    <t xml:space="preserve">  - Goodwill</t>
  </si>
  <si>
    <t xml:space="preserve">  - Projectos de Desenvolvimento</t>
  </si>
  <si>
    <t xml:space="preserve">  - Propriedade Industrial</t>
  </si>
  <si>
    <t>Investimentos Financeiros</t>
  </si>
  <si>
    <t xml:space="preserve">  - Investimentos em Subsidiárias</t>
  </si>
  <si>
    <t xml:space="preserve">  - Outros Instrumentos Financeiros</t>
  </si>
  <si>
    <t>Fundadores/Beneméritos/Patrocinadores/doadores</t>
  </si>
  <si>
    <t>Activo Corrente</t>
  </si>
  <si>
    <t>Inventários</t>
  </si>
  <si>
    <t xml:space="preserve">  - Compras</t>
  </si>
  <si>
    <t xml:space="preserve">  - Mercadorias</t>
  </si>
  <si>
    <t>Clientes</t>
  </si>
  <si>
    <t xml:space="preserve">  - Clientes c/c</t>
  </si>
  <si>
    <t>Adiantamentos a Fornecedores</t>
  </si>
  <si>
    <t>Estado e Outros Entes Públicos</t>
  </si>
  <si>
    <t xml:space="preserve">  - Retenção de Impostos s/ rendimentos</t>
  </si>
  <si>
    <t xml:space="preserve">  - IVA</t>
  </si>
  <si>
    <t xml:space="preserve">  - outros</t>
  </si>
  <si>
    <t>Outras Contas a Receber</t>
  </si>
  <si>
    <t xml:space="preserve">  - Devedores/Credores por Acréscimo Rendimento</t>
  </si>
  <si>
    <t xml:space="preserve">  - Outros devedores e Credores</t>
  </si>
  <si>
    <t>Diferimentos</t>
  </si>
  <si>
    <t>Outros Activos Financeiros</t>
  </si>
  <si>
    <t>Caixa e Depósitos bancários</t>
  </si>
  <si>
    <t>Total do Activo</t>
  </si>
  <si>
    <t>FUNDOS PATRIMONIAIS E PASSIVO</t>
  </si>
  <si>
    <t>Fundos Patrimoniais</t>
  </si>
  <si>
    <t>Fundos</t>
  </si>
  <si>
    <t>Outros Instrumentos de Capital</t>
  </si>
  <si>
    <t>Reservas</t>
  </si>
  <si>
    <t>Resultados Transitados</t>
  </si>
  <si>
    <t>Excedentes de Revalorização</t>
  </si>
  <si>
    <t>Outras variações nos Fundos Patrimoniais</t>
  </si>
  <si>
    <t>Resultado Líquido do Período</t>
  </si>
  <si>
    <t>Total do Fundo de Capital</t>
  </si>
  <si>
    <t>Passivo</t>
  </si>
  <si>
    <t>Passivo não Corrente</t>
  </si>
  <si>
    <t>Provisões</t>
  </si>
  <si>
    <t>Provisões Específicas</t>
  </si>
  <si>
    <t>Financiamentos Obtidos</t>
  </si>
  <si>
    <t>Outras Contas a Pagar</t>
  </si>
  <si>
    <t>Passivo Corrente</t>
  </si>
  <si>
    <t>Fornecedores</t>
  </si>
  <si>
    <t>Adiantamento de Clientes</t>
  </si>
  <si>
    <t xml:space="preserve">  - Contribuições para a Segurança Social</t>
  </si>
  <si>
    <t xml:space="preserve">  - Outras Tributações</t>
  </si>
  <si>
    <t xml:space="preserve">  - Credores por Acréscimos de Gastos</t>
  </si>
  <si>
    <t>Outros  Passivos Financeiros</t>
  </si>
  <si>
    <t>Total do Passivo</t>
  </si>
  <si>
    <t>Total dos Fundos Patrimoniais e do Passivo</t>
  </si>
  <si>
    <t>BALANÇO EM 31 DE DEZEMBRO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</si>
</sst>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3"/>
      <name val="Bahnschrift Light SemiCondensed"/>
      <family val="2"/>
    </font>
    <font>
      <sz val="11"/>
      <color theme="1"/>
      <name val="Bahnschrift Light SemiCondensed"/>
      <family val="2"/>
    </font>
    <font>
      <i/>
      <sz val="11"/>
      <color theme="3"/>
      <name val="Bahnschrift Light SemiCondensed"/>
      <family val="2"/>
    </font>
    <font>
      <sz val="11"/>
      <color theme="4"/>
      <name val="Bahnschrift Light SemiCondensed"/>
      <family val="2"/>
    </font>
    <font>
      <sz val="11"/>
      <color theme="1" tint="0.14999847407452621"/>
      <name val="Bahnschrift Light SemiCondensed"/>
      <family val="2"/>
    </font>
    <font>
      <b/>
      <sz val="11"/>
      <color theme="3"/>
      <name val="Bahnschrift Light SemiCondensed"/>
      <family val="2"/>
    </font>
    <font>
      <i/>
      <sz val="11"/>
      <color theme="1" tint="0.14999847407452621"/>
      <name val="Bahnschrift Light SemiCondensed"/>
      <family val="2"/>
    </font>
    <font>
      <sz val="11"/>
      <name val="Bahnschrift Light SemiCondensed"/>
      <family val="2"/>
    </font>
    <font>
      <b/>
      <sz val="12"/>
      <color theme="3"/>
      <name val="Bahnschrift Light SemiCondensed"/>
      <family val="2"/>
    </font>
    <font>
      <sz val="12"/>
      <name val="Bahnschrift Light SemiCondensed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15" fontId="4" fillId="0" borderId="5" xfId="0" applyNumberFormat="1" applyFont="1" applyBorder="1"/>
    <xf numFmtId="0" fontId="2" fillId="0" borderId="0" xfId="0" applyFont="1" applyBorder="1" applyAlignment="1">
      <alignment horizontal="center"/>
    </xf>
    <xf numFmtId="4" fontId="5" fillId="0" borderId="8" xfId="0" applyNumberFormat="1" applyFont="1" applyBorder="1"/>
    <xf numFmtId="0" fontId="2" fillId="0" borderId="9" xfId="0" applyFont="1" applyBorder="1"/>
    <xf numFmtId="0" fontId="2" fillId="0" borderId="0" xfId="0" applyFont="1" applyBorder="1"/>
    <xf numFmtId="0" fontId="2" fillId="0" borderId="10" xfId="0" applyFont="1" applyBorder="1"/>
    <xf numFmtId="4" fontId="5" fillId="0" borderId="11" xfId="0" applyNumberFormat="1" applyFont="1" applyBorder="1"/>
    <xf numFmtId="0" fontId="6" fillId="0" borderId="9" xfId="0" applyFont="1" applyBorder="1"/>
    <xf numFmtId="0" fontId="1" fillId="0" borderId="0" xfId="0" applyFont="1" applyBorder="1"/>
    <xf numFmtId="0" fontId="1" fillId="0" borderId="9" xfId="0" applyFont="1" applyBorder="1"/>
    <xf numFmtId="4" fontId="2" fillId="0" borderId="0" xfId="0" applyNumberFormat="1" applyFont="1"/>
    <xf numFmtId="2" fontId="2" fillId="0" borderId="11" xfId="0" applyNumberFormat="1" applyFont="1" applyBorder="1"/>
    <xf numFmtId="2" fontId="2" fillId="0" borderId="0" xfId="0" applyNumberFormat="1" applyFont="1"/>
    <xf numFmtId="4" fontId="7" fillId="0" borderId="11" xfId="0" applyNumberFormat="1" applyFont="1" applyBorder="1"/>
    <xf numFmtId="4" fontId="5" fillId="0" borderId="12" xfId="0" applyNumberFormat="1" applyFont="1" applyBorder="1"/>
    <xf numFmtId="4" fontId="5" fillId="2" borderId="5" xfId="0" applyNumberFormat="1" applyFont="1" applyFill="1" applyBorder="1"/>
    <xf numFmtId="0" fontId="6" fillId="0" borderId="9" xfId="0" applyFont="1" applyFill="1" applyBorder="1"/>
    <xf numFmtId="0" fontId="6" fillId="0" borderId="0" xfId="0" applyFont="1" applyBorder="1"/>
    <xf numFmtId="0" fontId="2" fillId="0" borderId="11" xfId="0" applyFont="1" applyBorder="1" applyAlignment="1">
      <alignment horizontal="center"/>
    </xf>
    <xf numFmtId="0" fontId="1" fillId="0" borderId="9" xfId="0" applyFont="1" applyFill="1" applyBorder="1"/>
    <xf numFmtId="0" fontId="5" fillId="0" borderId="11" xfId="0" applyFont="1" applyBorder="1"/>
    <xf numFmtId="0" fontId="2" fillId="0" borderId="11" xfId="0" applyFont="1" applyBorder="1"/>
    <xf numFmtId="4" fontId="2" fillId="0" borderId="11" xfId="0" applyNumberFormat="1" applyFont="1" applyBorder="1"/>
    <xf numFmtId="4" fontId="2" fillId="2" borderId="5" xfId="0" applyNumberFormat="1" applyFont="1" applyFill="1" applyBorder="1"/>
    <xf numFmtId="4" fontId="2" fillId="2" borderId="13" xfId="0" applyNumberFormat="1" applyFont="1" applyFill="1" applyBorder="1"/>
    <xf numFmtId="0" fontId="2" fillId="0" borderId="9" xfId="0" applyFont="1" applyBorder="1" applyAlignment="1">
      <alignment horizontal="center"/>
    </xf>
    <xf numFmtId="0" fontId="9" fillId="0" borderId="9" xfId="0" applyFont="1" applyBorder="1"/>
    <xf numFmtId="4" fontId="10" fillId="0" borderId="11" xfId="0" applyNumberFormat="1" applyFont="1" applyFill="1" applyBorder="1"/>
    <xf numFmtId="4" fontId="10" fillId="0" borderId="12" xfId="0" applyNumberFormat="1" applyFont="1" applyFill="1" applyBorder="1"/>
    <xf numFmtId="4" fontId="2" fillId="0" borderId="12" xfId="0" applyNumberFormat="1" applyFont="1" applyBorder="1"/>
    <xf numFmtId="0" fontId="2" fillId="0" borderId="0" xfId="0" quotePrefix="1" applyFont="1"/>
    <xf numFmtId="4" fontId="2" fillId="0" borderId="8" xfId="0" applyNumberFormat="1" applyFont="1" applyBorder="1"/>
    <xf numFmtId="0" fontId="1" fillId="0" borderId="6" xfId="0" applyFont="1" applyBorder="1"/>
    <xf numFmtId="0" fontId="1" fillId="0" borderId="1" xfId="0" applyFont="1" applyBorder="1"/>
    <xf numFmtId="0" fontId="2" fillId="0" borderId="6" xfId="0" applyFont="1" applyBorder="1" applyAlignment="1">
      <alignment horizontal="center"/>
    </xf>
    <xf numFmtId="4" fontId="2" fillId="0" borderId="0" xfId="0" applyNumberFormat="1" applyFont="1" applyBorder="1"/>
    <xf numFmtId="0" fontId="2" fillId="0" borderId="0" xfId="0" applyFont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3" fillId="0" borderId="15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240506</xdr:colOff>
      <xdr:row>0</xdr:row>
      <xdr:rowOff>73818</xdr:rowOff>
    </xdr:from>
    <xdr:to>
      <xdr:col>3</xdr:col>
      <xdr:colOff>440531</xdr:colOff>
      <xdr:row>4</xdr:row>
      <xdr:rowOff>73818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506" y="73818"/>
          <a:ext cx="202168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155"/>
  <sheetViews>
    <sheetView tabSelected="1" view="pageBreakPreview" zoomScale="90" zoomScaleNormal="80" zoomScaleSheetLayoutView="90" workbookViewId="0">
      <selection activeCell="G107" sqref="G107"/>
    </sheetView>
  </sheetViews>
  <sheetFormatPr defaultRowHeight="14.25" x14ac:dyDescent="0.2"/>
  <cols>
    <col min="1" max="5" width="9.140625" style="3"/>
    <col min="6" max="6" width="10.85546875" style="3" customWidth="1"/>
    <col min="7" max="7" width="9.140625" style="40"/>
    <col min="8" max="8" width="15.28515625" style="3" customWidth="1"/>
    <col min="9" max="9" width="16.42578125" style="3" customWidth="1"/>
    <col min="10" max="10" width="11.5703125" style="3" bestFit="1" customWidth="1"/>
    <col min="11" max="11" width="13.42578125" style="3" customWidth="1"/>
    <col min="12" max="12" width="11.42578125" style="3" bestFit="1" customWidth="1"/>
    <col min="13" max="262" width="9.140625" style="3"/>
    <col min="263" max="263" width="15.28515625" style="3" customWidth="1"/>
    <col min="264" max="264" width="16.42578125" style="3" customWidth="1"/>
    <col min="265" max="265" width="17.42578125" style="3" customWidth="1"/>
    <col min="266" max="266" width="11.5703125" style="3" bestFit="1" customWidth="1"/>
    <col min="267" max="267" width="13.42578125" style="3" customWidth="1"/>
    <col min="268" max="268" width="11.42578125" style="3" bestFit="1" customWidth="1"/>
    <col min="269" max="518" width="9.140625" style="3"/>
    <col min="519" max="519" width="15.28515625" style="3" customWidth="1"/>
    <col min="520" max="520" width="16.42578125" style="3" customWidth="1"/>
    <col min="521" max="521" width="17.42578125" style="3" customWidth="1"/>
    <col min="522" max="522" width="11.5703125" style="3" bestFit="1" customWidth="1"/>
    <col min="523" max="523" width="13.42578125" style="3" customWidth="1"/>
    <col min="524" max="524" width="11.42578125" style="3" bestFit="1" customWidth="1"/>
    <col min="525" max="774" width="9.140625" style="3"/>
    <col min="775" max="775" width="15.28515625" style="3" customWidth="1"/>
    <col min="776" max="776" width="16.42578125" style="3" customWidth="1"/>
    <col min="777" max="777" width="17.42578125" style="3" customWidth="1"/>
    <col min="778" max="778" width="11.5703125" style="3" bestFit="1" customWidth="1"/>
    <col min="779" max="779" width="13.42578125" style="3" customWidth="1"/>
    <col min="780" max="780" width="11.42578125" style="3" bestFit="1" customWidth="1"/>
    <col min="781" max="1030" width="9.140625" style="3"/>
    <col min="1031" max="1031" width="15.28515625" style="3" customWidth="1"/>
    <col min="1032" max="1032" width="16.42578125" style="3" customWidth="1"/>
    <col min="1033" max="1033" width="17.42578125" style="3" customWidth="1"/>
    <col min="1034" max="1034" width="11.5703125" style="3" bestFit="1" customWidth="1"/>
    <col min="1035" max="1035" width="13.42578125" style="3" customWidth="1"/>
    <col min="1036" max="1036" width="11.42578125" style="3" bestFit="1" customWidth="1"/>
    <col min="1037" max="1286" width="9.140625" style="3"/>
    <col min="1287" max="1287" width="15.28515625" style="3" customWidth="1"/>
    <col min="1288" max="1288" width="16.42578125" style="3" customWidth="1"/>
    <col min="1289" max="1289" width="17.42578125" style="3" customWidth="1"/>
    <col min="1290" max="1290" width="11.5703125" style="3" bestFit="1" customWidth="1"/>
    <col min="1291" max="1291" width="13.42578125" style="3" customWidth="1"/>
    <col min="1292" max="1292" width="11.42578125" style="3" bestFit="1" customWidth="1"/>
    <col min="1293" max="1542" width="9.140625" style="3"/>
    <col min="1543" max="1543" width="15.28515625" style="3" customWidth="1"/>
    <col min="1544" max="1544" width="16.42578125" style="3" customWidth="1"/>
    <col min="1545" max="1545" width="17.42578125" style="3" customWidth="1"/>
    <col min="1546" max="1546" width="11.5703125" style="3" bestFit="1" customWidth="1"/>
    <col min="1547" max="1547" width="13.42578125" style="3" customWidth="1"/>
    <col min="1548" max="1548" width="11.42578125" style="3" bestFit="1" customWidth="1"/>
    <col min="1549" max="1798" width="9.140625" style="3"/>
    <col min="1799" max="1799" width="15.28515625" style="3" customWidth="1"/>
    <col min="1800" max="1800" width="16.42578125" style="3" customWidth="1"/>
    <col min="1801" max="1801" width="17.42578125" style="3" customWidth="1"/>
    <col min="1802" max="1802" width="11.5703125" style="3" bestFit="1" customWidth="1"/>
    <col min="1803" max="1803" width="13.42578125" style="3" customWidth="1"/>
    <col min="1804" max="1804" width="11.42578125" style="3" bestFit="1" customWidth="1"/>
    <col min="1805" max="2054" width="9.140625" style="3"/>
    <col min="2055" max="2055" width="15.28515625" style="3" customWidth="1"/>
    <col min="2056" max="2056" width="16.42578125" style="3" customWidth="1"/>
    <col min="2057" max="2057" width="17.42578125" style="3" customWidth="1"/>
    <col min="2058" max="2058" width="11.5703125" style="3" bestFit="1" customWidth="1"/>
    <col min="2059" max="2059" width="13.42578125" style="3" customWidth="1"/>
    <col min="2060" max="2060" width="11.42578125" style="3" bestFit="1" customWidth="1"/>
    <col min="2061" max="2310" width="9.140625" style="3"/>
    <col min="2311" max="2311" width="15.28515625" style="3" customWidth="1"/>
    <col min="2312" max="2312" width="16.42578125" style="3" customWidth="1"/>
    <col min="2313" max="2313" width="17.42578125" style="3" customWidth="1"/>
    <col min="2314" max="2314" width="11.5703125" style="3" bestFit="1" customWidth="1"/>
    <col min="2315" max="2315" width="13.42578125" style="3" customWidth="1"/>
    <col min="2316" max="2316" width="11.42578125" style="3" bestFit="1" customWidth="1"/>
    <col min="2317" max="2566" width="9.140625" style="3"/>
    <col min="2567" max="2567" width="15.28515625" style="3" customWidth="1"/>
    <col min="2568" max="2568" width="16.42578125" style="3" customWidth="1"/>
    <col min="2569" max="2569" width="17.42578125" style="3" customWidth="1"/>
    <col min="2570" max="2570" width="11.5703125" style="3" bestFit="1" customWidth="1"/>
    <col min="2571" max="2571" width="13.42578125" style="3" customWidth="1"/>
    <col min="2572" max="2572" width="11.42578125" style="3" bestFit="1" customWidth="1"/>
    <col min="2573" max="2822" width="9.140625" style="3"/>
    <col min="2823" max="2823" width="15.28515625" style="3" customWidth="1"/>
    <col min="2824" max="2824" width="16.42578125" style="3" customWidth="1"/>
    <col min="2825" max="2825" width="17.42578125" style="3" customWidth="1"/>
    <col min="2826" max="2826" width="11.5703125" style="3" bestFit="1" customWidth="1"/>
    <col min="2827" max="2827" width="13.42578125" style="3" customWidth="1"/>
    <col min="2828" max="2828" width="11.42578125" style="3" bestFit="1" customWidth="1"/>
    <col min="2829" max="3078" width="9.140625" style="3"/>
    <col min="3079" max="3079" width="15.28515625" style="3" customWidth="1"/>
    <col min="3080" max="3080" width="16.42578125" style="3" customWidth="1"/>
    <col min="3081" max="3081" width="17.42578125" style="3" customWidth="1"/>
    <col min="3082" max="3082" width="11.5703125" style="3" bestFit="1" customWidth="1"/>
    <col min="3083" max="3083" width="13.42578125" style="3" customWidth="1"/>
    <col min="3084" max="3084" width="11.42578125" style="3" bestFit="1" customWidth="1"/>
    <col min="3085" max="3334" width="9.140625" style="3"/>
    <col min="3335" max="3335" width="15.28515625" style="3" customWidth="1"/>
    <col min="3336" max="3336" width="16.42578125" style="3" customWidth="1"/>
    <col min="3337" max="3337" width="17.42578125" style="3" customWidth="1"/>
    <col min="3338" max="3338" width="11.5703125" style="3" bestFit="1" customWidth="1"/>
    <col min="3339" max="3339" width="13.42578125" style="3" customWidth="1"/>
    <col min="3340" max="3340" width="11.42578125" style="3" bestFit="1" customWidth="1"/>
    <col min="3341" max="3590" width="9.140625" style="3"/>
    <col min="3591" max="3591" width="15.28515625" style="3" customWidth="1"/>
    <col min="3592" max="3592" width="16.42578125" style="3" customWidth="1"/>
    <col min="3593" max="3593" width="17.42578125" style="3" customWidth="1"/>
    <col min="3594" max="3594" width="11.5703125" style="3" bestFit="1" customWidth="1"/>
    <col min="3595" max="3595" width="13.42578125" style="3" customWidth="1"/>
    <col min="3596" max="3596" width="11.42578125" style="3" bestFit="1" customWidth="1"/>
    <col min="3597" max="3846" width="9.140625" style="3"/>
    <col min="3847" max="3847" width="15.28515625" style="3" customWidth="1"/>
    <col min="3848" max="3848" width="16.42578125" style="3" customWidth="1"/>
    <col min="3849" max="3849" width="17.42578125" style="3" customWidth="1"/>
    <col min="3850" max="3850" width="11.5703125" style="3" bestFit="1" customWidth="1"/>
    <col min="3851" max="3851" width="13.42578125" style="3" customWidth="1"/>
    <col min="3852" max="3852" width="11.42578125" style="3" bestFit="1" customWidth="1"/>
    <col min="3853" max="4102" width="9.140625" style="3"/>
    <col min="4103" max="4103" width="15.28515625" style="3" customWidth="1"/>
    <col min="4104" max="4104" width="16.42578125" style="3" customWidth="1"/>
    <col min="4105" max="4105" width="17.42578125" style="3" customWidth="1"/>
    <col min="4106" max="4106" width="11.5703125" style="3" bestFit="1" customWidth="1"/>
    <col min="4107" max="4107" width="13.42578125" style="3" customWidth="1"/>
    <col min="4108" max="4108" width="11.42578125" style="3" bestFit="1" customWidth="1"/>
    <col min="4109" max="4358" width="9.140625" style="3"/>
    <col min="4359" max="4359" width="15.28515625" style="3" customWidth="1"/>
    <col min="4360" max="4360" width="16.42578125" style="3" customWidth="1"/>
    <col min="4361" max="4361" width="17.42578125" style="3" customWidth="1"/>
    <col min="4362" max="4362" width="11.5703125" style="3" bestFit="1" customWidth="1"/>
    <col min="4363" max="4363" width="13.42578125" style="3" customWidth="1"/>
    <col min="4364" max="4364" width="11.42578125" style="3" bestFit="1" customWidth="1"/>
    <col min="4365" max="4614" width="9.140625" style="3"/>
    <col min="4615" max="4615" width="15.28515625" style="3" customWidth="1"/>
    <col min="4616" max="4616" width="16.42578125" style="3" customWidth="1"/>
    <col min="4617" max="4617" width="17.42578125" style="3" customWidth="1"/>
    <col min="4618" max="4618" width="11.5703125" style="3" bestFit="1" customWidth="1"/>
    <col min="4619" max="4619" width="13.42578125" style="3" customWidth="1"/>
    <col min="4620" max="4620" width="11.42578125" style="3" bestFit="1" customWidth="1"/>
    <col min="4621" max="4870" width="9.140625" style="3"/>
    <col min="4871" max="4871" width="15.28515625" style="3" customWidth="1"/>
    <col min="4872" max="4872" width="16.42578125" style="3" customWidth="1"/>
    <col min="4873" max="4873" width="17.42578125" style="3" customWidth="1"/>
    <col min="4874" max="4874" width="11.5703125" style="3" bestFit="1" customWidth="1"/>
    <col min="4875" max="4875" width="13.42578125" style="3" customWidth="1"/>
    <col min="4876" max="4876" width="11.42578125" style="3" bestFit="1" customWidth="1"/>
    <col min="4877" max="5126" width="9.140625" style="3"/>
    <col min="5127" max="5127" width="15.28515625" style="3" customWidth="1"/>
    <col min="5128" max="5128" width="16.42578125" style="3" customWidth="1"/>
    <col min="5129" max="5129" width="17.42578125" style="3" customWidth="1"/>
    <col min="5130" max="5130" width="11.5703125" style="3" bestFit="1" customWidth="1"/>
    <col min="5131" max="5131" width="13.42578125" style="3" customWidth="1"/>
    <col min="5132" max="5132" width="11.42578125" style="3" bestFit="1" customWidth="1"/>
    <col min="5133" max="5382" width="9.140625" style="3"/>
    <col min="5383" max="5383" width="15.28515625" style="3" customWidth="1"/>
    <col min="5384" max="5384" width="16.42578125" style="3" customWidth="1"/>
    <col min="5385" max="5385" width="17.42578125" style="3" customWidth="1"/>
    <col min="5386" max="5386" width="11.5703125" style="3" bestFit="1" customWidth="1"/>
    <col min="5387" max="5387" width="13.42578125" style="3" customWidth="1"/>
    <col min="5388" max="5388" width="11.42578125" style="3" bestFit="1" customWidth="1"/>
    <col min="5389" max="5638" width="9.140625" style="3"/>
    <col min="5639" max="5639" width="15.28515625" style="3" customWidth="1"/>
    <col min="5640" max="5640" width="16.42578125" style="3" customWidth="1"/>
    <col min="5641" max="5641" width="17.42578125" style="3" customWidth="1"/>
    <col min="5642" max="5642" width="11.5703125" style="3" bestFit="1" customWidth="1"/>
    <col min="5643" max="5643" width="13.42578125" style="3" customWidth="1"/>
    <col min="5644" max="5644" width="11.42578125" style="3" bestFit="1" customWidth="1"/>
    <col min="5645" max="5894" width="9.140625" style="3"/>
    <col min="5895" max="5895" width="15.28515625" style="3" customWidth="1"/>
    <col min="5896" max="5896" width="16.42578125" style="3" customWidth="1"/>
    <col min="5897" max="5897" width="17.42578125" style="3" customWidth="1"/>
    <col min="5898" max="5898" width="11.5703125" style="3" bestFit="1" customWidth="1"/>
    <col min="5899" max="5899" width="13.42578125" style="3" customWidth="1"/>
    <col min="5900" max="5900" width="11.42578125" style="3" bestFit="1" customWidth="1"/>
    <col min="5901" max="6150" width="9.140625" style="3"/>
    <col min="6151" max="6151" width="15.28515625" style="3" customWidth="1"/>
    <col min="6152" max="6152" width="16.42578125" style="3" customWidth="1"/>
    <col min="6153" max="6153" width="17.42578125" style="3" customWidth="1"/>
    <col min="6154" max="6154" width="11.5703125" style="3" bestFit="1" customWidth="1"/>
    <col min="6155" max="6155" width="13.42578125" style="3" customWidth="1"/>
    <col min="6156" max="6156" width="11.42578125" style="3" bestFit="1" customWidth="1"/>
    <col min="6157" max="6406" width="9.140625" style="3"/>
    <col min="6407" max="6407" width="15.28515625" style="3" customWidth="1"/>
    <col min="6408" max="6408" width="16.42578125" style="3" customWidth="1"/>
    <col min="6409" max="6409" width="17.42578125" style="3" customWidth="1"/>
    <col min="6410" max="6410" width="11.5703125" style="3" bestFit="1" customWidth="1"/>
    <col min="6411" max="6411" width="13.42578125" style="3" customWidth="1"/>
    <col min="6412" max="6412" width="11.42578125" style="3" bestFit="1" customWidth="1"/>
    <col min="6413" max="6662" width="9.140625" style="3"/>
    <col min="6663" max="6663" width="15.28515625" style="3" customWidth="1"/>
    <col min="6664" max="6664" width="16.42578125" style="3" customWidth="1"/>
    <col min="6665" max="6665" width="17.42578125" style="3" customWidth="1"/>
    <col min="6666" max="6666" width="11.5703125" style="3" bestFit="1" customWidth="1"/>
    <col min="6667" max="6667" width="13.42578125" style="3" customWidth="1"/>
    <col min="6668" max="6668" width="11.42578125" style="3" bestFit="1" customWidth="1"/>
    <col min="6669" max="6918" width="9.140625" style="3"/>
    <col min="6919" max="6919" width="15.28515625" style="3" customWidth="1"/>
    <col min="6920" max="6920" width="16.42578125" style="3" customWidth="1"/>
    <col min="6921" max="6921" width="17.42578125" style="3" customWidth="1"/>
    <col min="6922" max="6922" width="11.5703125" style="3" bestFit="1" customWidth="1"/>
    <col min="6923" max="6923" width="13.42578125" style="3" customWidth="1"/>
    <col min="6924" max="6924" width="11.42578125" style="3" bestFit="1" customWidth="1"/>
    <col min="6925" max="7174" width="9.140625" style="3"/>
    <col min="7175" max="7175" width="15.28515625" style="3" customWidth="1"/>
    <col min="7176" max="7176" width="16.42578125" style="3" customWidth="1"/>
    <col min="7177" max="7177" width="17.42578125" style="3" customWidth="1"/>
    <col min="7178" max="7178" width="11.5703125" style="3" bestFit="1" customWidth="1"/>
    <col min="7179" max="7179" width="13.42578125" style="3" customWidth="1"/>
    <col min="7180" max="7180" width="11.42578125" style="3" bestFit="1" customWidth="1"/>
    <col min="7181" max="7430" width="9.140625" style="3"/>
    <col min="7431" max="7431" width="15.28515625" style="3" customWidth="1"/>
    <col min="7432" max="7432" width="16.42578125" style="3" customWidth="1"/>
    <col min="7433" max="7433" width="17.42578125" style="3" customWidth="1"/>
    <col min="7434" max="7434" width="11.5703125" style="3" bestFit="1" customWidth="1"/>
    <col min="7435" max="7435" width="13.42578125" style="3" customWidth="1"/>
    <col min="7436" max="7436" width="11.42578125" style="3" bestFit="1" customWidth="1"/>
    <col min="7437" max="7686" width="9.140625" style="3"/>
    <col min="7687" max="7687" width="15.28515625" style="3" customWidth="1"/>
    <col min="7688" max="7688" width="16.42578125" style="3" customWidth="1"/>
    <col min="7689" max="7689" width="17.42578125" style="3" customWidth="1"/>
    <col min="7690" max="7690" width="11.5703125" style="3" bestFit="1" customWidth="1"/>
    <col min="7691" max="7691" width="13.42578125" style="3" customWidth="1"/>
    <col min="7692" max="7692" width="11.42578125" style="3" bestFit="1" customWidth="1"/>
    <col min="7693" max="7942" width="9.140625" style="3"/>
    <col min="7943" max="7943" width="15.28515625" style="3" customWidth="1"/>
    <col min="7944" max="7944" width="16.42578125" style="3" customWidth="1"/>
    <col min="7945" max="7945" width="17.42578125" style="3" customWidth="1"/>
    <col min="7946" max="7946" width="11.5703125" style="3" bestFit="1" customWidth="1"/>
    <col min="7947" max="7947" width="13.42578125" style="3" customWidth="1"/>
    <col min="7948" max="7948" width="11.42578125" style="3" bestFit="1" customWidth="1"/>
    <col min="7949" max="8198" width="9.140625" style="3"/>
    <col min="8199" max="8199" width="15.28515625" style="3" customWidth="1"/>
    <col min="8200" max="8200" width="16.42578125" style="3" customWidth="1"/>
    <col min="8201" max="8201" width="17.42578125" style="3" customWidth="1"/>
    <col min="8202" max="8202" width="11.5703125" style="3" bestFit="1" customWidth="1"/>
    <col min="8203" max="8203" width="13.42578125" style="3" customWidth="1"/>
    <col min="8204" max="8204" width="11.42578125" style="3" bestFit="1" customWidth="1"/>
    <col min="8205" max="8454" width="9.140625" style="3"/>
    <col min="8455" max="8455" width="15.28515625" style="3" customWidth="1"/>
    <col min="8456" max="8456" width="16.42578125" style="3" customWidth="1"/>
    <col min="8457" max="8457" width="17.42578125" style="3" customWidth="1"/>
    <col min="8458" max="8458" width="11.5703125" style="3" bestFit="1" customWidth="1"/>
    <col min="8459" max="8459" width="13.42578125" style="3" customWidth="1"/>
    <col min="8460" max="8460" width="11.42578125" style="3" bestFit="1" customWidth="1"/>
    <col min="8461" max="8710" width="9.140625" style="3"/>
    <col min="8711" max="8711" width="15.28515625" style="3" customWidth="1"/>
    <col min="8712" max="8712" width="16.42578125" style="3" customWidth="1"/>
    <col min="8713" max="8713" width="17.42578125" style="3" customWidth="1"/>
    <col min="8714" max="8714" width="11.5703125" style="3" bestFit="1" customWidth="1"/>
    <col min="8715" max="8715" width="13.42578125" style="3" customWidth="1"/>
    <col min="8716" max="8716" width="11.42578125" style="3" bestFit="1" customWidth="1"/>
    <col min="8717" max="8966" width="9.140625" style="3"/>
    <col min="8967" max="8967" width="15.28515625" style="3" customWidth="1"/>
    <col min="8968" max="8968" width="16.42578125" style="3" customWidth="1"/>
    <col min="8969" max="8969" width="17.42578125" style="3" customWidth="1"/>
    <col min="8970" max="8970" width="11.5703125" style="3" bestFit="1" customWidth="1"/>
    <col min="8971" max="8971" width="13.42578125" style="3" customWidth="1"/>
    <col min="8972" max="8972" width="11.42578125" style="3" bestFit="1" customWidth="1"/>
    <col min="8973" max="9222" width="9.140625" style="3"/>
    <col min="9223" max="9223" width="15.28515625" style="3" customWidth="1"/>
    <col min="9224" max="9224" width="16.42578125" style="3" customWidth="1"/>
    <col min="9225" max="9225" width="17.42578125" style="3" customWidth="1"/>
    <col min="9226" max="9226" width="11.5703125" style="3" bestFit="1" customWidth="1"/>
    <col min="9227" max="9227" width="13.42578125" style="3" customWidth="1"/>
    <col min="9228" max="9228" width="11.42578125" style="3" bestFit="1" customWidth="1"/>
    <col min="9229" max="9478" width="9.140625" style="3"/>
    <col min="9479" max="9479" width="15.28515625" style="3" customWidth="1"/>
    <col min="9480" max="9480" width="16.42578125" style="3" customWidth="1"/>
    <col min="9481" max="9481" width="17.42578125" style="3" customWidth="1"/>
    <col min="9482" max="9482" width="11.5703125" style="3" bestFit="1" customWidth="1"/>
    <col min="9483" max="9483" width="13.42578125" style="3" customWidth="1"/>
    <col min="9484" max="9484" width="11.42578125" style="3" bestFit="1" customWidth="1"/>
    <col min="9485" max="9734" width="9.140625" style="3"/>
    <col min="9735" max="9735" width="15.28515625" style="3" customWidth="1"/>
    <col min="9736" max="9736" width="16.42578125" style="3" customWidth="1"/>
    <col min="9737" max="9737" width="17.42578125" style="3" customWidth="1"/>
    <col min="9738" max="9738" width="11.5703125" style="3" bestFit="1" customWidth="1"/>
    <col min="9739" max="9739" width="13.42578125" style="3" customWidth="1"/>
    <col min="9740" max="9740" width="11.42578125" style="3" bestFit="1" customWidth="1"/>
    <col min="9741" max="9990" width="9.140625" style="3"/>
    <col min="9991" max="9991" width="15.28515625" style="3" customWidth="1"/>
    <col min="9992" max="9992" width="16.42578125" style="3" customWidth="1"/>
    <col min="9993" max="9993" width="17.42578125" style="3" customWidth="1"/>
    <col min="9994" max="9994" width="11.5703125" style="3" bestFit="1" customWidth="1"/>
    <col min="9995" max="9995" width="13.42578125" style="3" customWidth="1"/>
    <col min="9996" max="9996" width="11.42578125" style="3" bestFit="1" customWidth="1"/>
    <col min="9997" max="10246" width="9.140625" style="3"/>
    <col min="10247" max="10247" width="15.28515625" style="3" customWidth="1"/>
    <col min="10248" max="10248" width="16.42578125" style="3" customWidth="1"/>
    <col min="10249" max="10249" width="17.42578125" style="3" customWidth="1"/>
    <col min="10250" max="10250" width="11.5703125" style="3" bestFit="1" customWidth="1"/>
    <col min="10251" max="10251" width="13.42578125" style="3" customWidth="1"/>
    <col min="10252" max="10252" width="11.42578125" style="3" bestFit="1" customWidth="1"/>
    <col min="10253" max="10502" width="9.140625" style="3"/>
    <col min="10503" max="10503" width="15.28515625" style="3" customWidth="1"/>
    <col min="10504" max="10504" width="16.42578125" style="3" customWidth="1"/>
    <col min="10505" max="10505" width="17.42578125" style="3" customWidth="1"/>
    <col min="10506" max="10506" width="11.5703125" style="3" bestFit="1" customWidth="1"/>
    <col min="10507" max="10507" width="13.42578125" style="3" customWidth="1"/>
    <col min="10508" max="10508" width="11.42578125" style="3" bestFit="1" customWidth="1"/>
    <col min="10509" max="10758" width="9.140625" style="3"/>
    <col min="10759" max="10759" width="15.28515625" style="3" customWidth="1"/>
    <col min="10760" max="10760" width="16.42578125" style="3" customWidth="1"/>
    <col min="10761" max="10761" width="17.42578125" style="3" customWidth="1"/>
    <col min="10762" max="10762" width="11.5703125" style="3" bestFit="1" customWidth="1"/>
    <col min="10763" max="10763" width="13.42578125" style="3" customWidth="1"/>
    <col min="10764" max="10764" width="11.42578125" style="3" bestFit="1" customWidth="1"/>
    <col min="10765" max="11014" width="9.140625" style="3"/>
    <col min="11015" max="11015" width="15.28515625" style="3" customWidth="1"/>
    <col min="11016" max="11016" width="16.42578125" style="3" customWidth="1"/>
    <col min="11017" max="11017" width="17.42578125" style="3" customWidth="1"/>
    <col min="11018" max="11018" width="11.5703125" style="3" bestFit="1" customWidth="1"/>
    <col min="11019" max="11019" width="13.42578125" style="3" customWidth="1"/>
    <col min="11020" max="11020" width="11.42578125" style="3" bestFit="1" customWidth="1"/>
    <col min="11021" max="11270" width="9.140625" style="3"/>
    <col min="11271" max="11271" width="15.28515625" style="3" customWidth="1"/>
    <col min="11272" max="11272" width="16.42578125" style="3" customWidth="1"/>
    <col min="11273" max="11273" width="17.42578125" style="3" customWidth="1"/>
    <col min="11274" max="11274" width="11.5703125" style="3" bestFit="1" customWidth="1"/>
    <col min="11275" max="11275" width="13.42578125" style="3" customWidth="1"/>
    <col min="11276" max="11276" width="11.42578125" style="3" bestFit="1" customWidth="1"/>
    <col min="11277" max="11526" width="9.140625" style="3"/>
    <col min="11527" max="11527" width="15.28515625" style="3" customWidth="1"/>
    <col min="11528" max="11528" width="16.42578125" style="3" customWidth="1"/>
    <col min="11529" max="11529" width="17.42578125" style="3" customWidth="1"/>
    <col min="11530" max="11530" width="11.5703125" style="3" bestFit="1" customWidth="1"/>
    <col min="11531" max="11531" width="13.42578125" style="3" customWidth="1"/>
    <col min="11532" max="11532" width="11.42578125" style="3" bestFit="1" customWidth="1"/>
    <col min="11533" max="11782" width="9.140625" style="3"/>
    <col min="11783" max="11783" width="15.28515625" style="3" customWidth="1"/>
    <col min="11784" max="11784" width="16.42578125" style="3" customWidth="1"/>
    <col min="11785" max="11785" width="17.42578125" style="3" customWidth="1"/>
    <col min="11786" max="11786" width="11.5703125" style="3" bestFit="1" customWidth="1"/>
    <col min="11787" max="11787" width="13.42578125" style="3" customWidth="1"/>
    <col min="11788" max="11788" width="11.42578125" style="3" bestFit="1" customWidth="1"/>
    <col min="11789" max="12038" width="9.140625" style="3"/>
    <col min="12039" max="12039" width="15.28515625" style="3" customWidth="1"/>
    <col min="12040" max="12040" width="16.42578125" style="3" customWidth="1"/>
    <col min="12041" max="12041" width="17.42578125" style="3" customWidth="1"/>
    <col min="12042" max="12042" width="11.5703125" style="3" bestFit="1" customWidth="1"/>
    <col min="12043" max="12043" width="13.42578125" style="3" customWidth="1"/>
    <col min="12044" max="12044" width="11.42578125" style="3" bestFit="1" customWidth="1"/>
    <col min="12045" max="12294" width="9.140625" style="3"/>
    <col min="12295" max="12295" width="15.28515625" style="3" customWidth="1"/>
    <col min="12296" max="12296" width="16.42578125" style="3" customWidth="1"/>
    <col min="12297" max="12297" width="17.42578125" style="3" customWidth="1"/>
    <col min="12298" max="12298" width="11.5703125" style="3" bestFit="1" customWidth="1"/>
    <col min="12299" max="12299" width="13.42578125" style="3" customWidth="1"/>
    <col min="12300" max="12300" width="11.42578125" style="3" bestFit="1" customWidth="1"/>
    <col min="12301" max="12550" width="9.140625" style="3"/>
    <col min="12551" max="12551" width="15.28515625" style="3" customWidth="1"/>
    <col min="12552" max="12552" width="16.42578125" style="3" customWidth="1"/>
    <col min="12553" max="12553" width="17.42578125" style="3" customWidth="1"/>
    <col min="12554" max="12554" width="11.5703125" style="3" bestFit="1" customWidth="1"/>
    <col min="12555" max="12555" width="13.42578125" style="3" customWidth="1"/>
    <col min="12556" max="12556" width="11.42578125" style="3" bestFit="1" customWidth="1"/>
    <col min="12557" max="12806" width="9.140625" style="3"/>
    <col min="12807" max="12807" width="15.28515625" style="3" customWidth="1"/>
    <col min="12808" max="12808" width="16.42578125" style="3" customWidth="1"/>
    <col min="12809" max="12809" width="17.42578125" style="3" customWidth="1"/>
    <col min="12810" max="12810" width="11.5703125" style="3" bestFit="1" customWidth="1"/>
    <col min="12811" max="12811" width="13.42578125" style="3" customWidth="1"/>
    <col min="12812" max="12812" width="11.42578125" style="3" bestFit="1" customWidth="1"/>
    <col min="12813" max="13062" width="9.140625" style="3"/>
    <col min="13063" max="13063" width="15.28515625" style="3" customWidth="1"/>
    <col min="13064" max="13064" width="16.42578125" style="3" customWidth="1"/>
    <col min="13065" max="13065" width="17.42578125" style="3" customWidth="1"/>
    <col min="13066" max="13066" width="11.5703125" style="3" bestFit="1" customWidth="1"/>
    <col min="13067" max="13067" width="13.42578125" style="3" customWidth="1"/>
    <col min="13068" max="13068" width="11.42578125" style="3" bestFit="1" customWidth="1"/>
    <col min="13069" max="13318" width="9.140625" style="3"/>
    <col min="13319" max="13319" width="15.28515625" style="3" customWidth="1"/>
    <col min="13320" max="13320" width="16.42578125" style="3" customWidth="1"/>
    <col min="13321" max="13321" width="17.42578125" style="3" customWidth="1"/>
    <col min="13322" max="13322" width="11.5703125" style="3" bestFit="1" customWidth="1"/>
    <col min="13323" max="13323" width="13.42578125" style="3" customWidth="1"/>
    <col min="13324" max="13324" width="11.42578125" style="3" bestFit="1" customWidth="1"/>
    <col min="13325" max="13574" width="9.140625" style="3"/>
    <col min="13575" max="13575" width="15.28515625" style="3" customWidth="1"/>
    <col min="13576" max="13576" width="16.42578125" style="3" customWidth="1"/>
    <col min="13577" max="13577" width="17.42578125" style="3" customWidth="1"/>
    <col min="13578" max="13578" width="11.5703125" style="3" bestFit="1" customWidth="1"/>
    <col min="13579" max="13579" width="13.42578125" style="3" customWidth="1"/>
    <col min="13580" max="13580" width="11.42578125" style="3" bestFit="1" customWidth="1"/>
    <col min="13581" max="13830" width="9.140625" style="3"/>
    <col min="13831" max="13831" width="15.28515625" style="3" customWidth="1"/>
    <col min="13832" max="13832" width="16.42578125" style="3" customWidth="1"/>
    <col min="13833" max="13833" width="17.42578125" style="3" customWidth="1"/>
    <col min="13834" max="13834" width="11.5703125" style="3" bestFit="1" customWidth="1"/>
    <col min="13835" max="13835" width="13.42578125" style="3" customWidth="1"/>
    <col min="13836" max="13836" width="11.42578125" style="3" bestFit="1" customWidth="1"/>
    <col min="13837" max="14086" width="9.140625" style="3"/>
    <col min="14087" max="14087" width="15.28515625" style="3" customWidth="1"/>
    <col min="14088" max="14088" width="16.42578125" style="3" customWidth="1"/>
    <col min="14089" max="14089" width="17.42578125" style="3" customWidth="1"/>
    <col min="14090" max="14090" width="11.5703125" style="3" bestFit="1" customWidth="1"/>
    <col min="14091" max="14091" width="13.42578125" style="3" customWidth="1"/>
    <col min="14092" max="14092" width="11.42578125" style="3" bestFit="1" customWidth="1"/>
    <col min="14093" max="14342" width="9.140625" style="3"/>
    <col min="14343" max="14343" width="15.28515625" style="3" customWidth="1"/>
    <col min="14344" max="14344" width="16.42578125" style="3" customWidth="1"/>
    <col min="14345" max="14345" width="17.42578125" style="3" customWidth="1"/>
    <col min="14346" max="14346" width="11.5703125" style="3" bestFit="1" customWidth="1"/>
    <col min="14347" max="14347" width="13.42578125" style="3" customWidth="1"/>
    <col min="14348" max="14348" width="11.42578125" style="3" bestFit="1" customWidth="1"/>
    <col min="14349" max="14598" width="9.140625" style="3"/>
    <col min="14599" max="14599" width="15.28515625" style="3" customWidth="1"/>
    <col min="14600" max="14600" width="16.42578125" style="3" customWidth="1"/>
    <col min="14601" max="14601" width="17.42578125" style="3" customWidth="1"/>
    <col min="14602" max="14602" width="11.5703125" style="3" bestFit="1" customWidth="1"/>
    <col min="14603" max="14603" width="13.42578125" style="3" customWidth="1"/>
    <col min="14604" max="14604" width="11.42578125" style="3" bestFit="1" customWidth="1"/>
    <col min="14605" max="14854" width="9.140625" style="3"/>
    <col min="14855" max="14855" width="15.28515625" style="3" customWidth="1"/>
    <col min="14856" max="14856" width="16.42578125" style="3" customWidth="1"/>
    <col min="14857" max="14857" width="17.42578125" style="3" customWidth="1"/>
    <col min="14858" max="14858" width="11.5703125" style="3" bestFit="1" customWidth="1"/>
    <col min="14859" max="14859" width="13.42578125" style="3" customWidth="1"/>
    <col min="14860" max="14860" width="11.42578125" style="3" bestFit="1" customWidth="1"/>
    <col min="14861" max="15110" width="9.140625" style="3"/>
    <col min="15111" max="15111" width="15.28515625" style="3" customWidth="1"/>
    <col min="15112" max="15112" width="16.42578125" style="3" customWidth="1"/>
    <col min="15113" max="15113" width="17.42578125" style="3" customWidth="1"/>
    <col min="15114" max="15114" width="11.5703125" style="3" bestFit="1" customWidth="1"/>
    <col min="15115" max="15115" width="13.42578125" style="3" customWidth="1"/>
    <col min="15116" max="15116" width="11.42578125" style="3" bestFit="1" customWidth="1"/>
    <col min="15117" max="15366" width="9.140625" style="3"/>
    <col min="15367" max="15367" width="15.28515625" style="3" customWidth="1"/>
    <col min="15368" max="15368" width="16.42578125" style="3" customWidth="1"/>
    <col min="15369" max="15369" width="17.42578125" style="3" customWidth="1"/>
    <col min="15370" max="15370" width="11.5703125" style="3" bestFit="1" customWidth="1"/>
    <col min="15371" max="15371" width="13.42578125" style="3" customWidth="1"/>
    <col min="15372" max="15372" width="11.42578125" style="3" bestFit="1" customWidth="1"/>
    <col min="15373" max="15622" width="9.140625" style="3"/>
    <col min="15623" max="15623" width="15.28515625" style="3" customWidth="1"/>
    <col min="15624" max="15624" width="16.42578125" style="3" customWidth="1"/>
    <col min="15625" max="15625" width="17.42578125" style="3" customWidth="1"/>
    <col min="15626" max="15626" width="11.5703125" style="3" bestFit="1" customWidth="1"/>
    <col min="15627" max="15627" width="13.42578125" style="3" customWidth="1"/>
    <col min="15628" max="15628" width="11.42578125" style="3" bestFit="1" customWidth="1"/>
    <col min="15629" max="15878" width="9.140625" style="3"/>
    <col min="15879" max="15879" width="15.28515625" style="3" customWidth="1"/>
    <col min="15880" max="15880" width="16.42578125" style="3" customWidth="1"/>
    <col min="15881" max="15881" width="17.42578125" style="3" customWidth="1"/>
    <col min="15882" max="15882" width="11.5703125" style="3" bestFit="1" customWidth="1"/>
    <col min="15883" max="15883" width="13.42578125" style="3" customWidth="1"/>
    <col min="15884" max="15884" width="11.42578125" style="3" bestFit="1" customWidth="1"/>
    <col min="15885" max="16134" width="9.140625" style="3"/>
    <col min="16135" max="16135" width="15.28515625" style="3" customWidth="1"/>
    <col min="16136" max="16136" width="16.42578125" style="3" customWidth="1"/>
    <col min="16137" max="16137" width="17.42578125" style="3" customWidth="1"/>
    <col min="16138" max="16138" width="11.5703125" style="3" bestFit="1" customWidth="1"/>
    <col min="16139" max="16139" width="13.42578125" style="3" customWidth="1"/>
    <col min="16140" max="16140" width="11.42578125" style="3" bestFit="1" customWidth="1"/>
    <col min="16141" max="16384" width="9.140625" style="3"/>
  </cols>
  <sheetData>
    <row r="4" spans="1:9" x14ac:dyDescent="0.2">
      <c r="A4" s="1"/>
      <c r="B4" s="1"/>
      <c r="C4" s="1"/>
      <c r="D4" s="1"/>
      <c r="E4" s="1"/>
      <c r="F4" s="1"/>
      <c r="G4" s="2"/>
      <c r="H4" s="1"/>
      <c r="I4" s="1"/>
    </row>
    <row r="6" spans="1:9" x14ac:dyDescent="0.2">
      <c r="A6" s="50" t="s">
        <v>0</v>
      </c>
      <c r="B6" s="50"/>
      <c r="C6" s="50"/>
      <c r="D6" s="50"/>
      <c r="E6" s="50"/>
      <c r="F6" s="50"/>
      <c r="G6" s="50"/>
      <c r="H6" s="50"/>
      <c r="I6" s="50"/>
    </row>
    <row r="7" spans="1:9" x14ac:dyDescent="0.2">
      <c r="A7" s="1"/>
      <c r="B7" s="1"/>
      <c r="C7" s="1"/>
      <c r="D7" s="1"/>
      <c r="E7" s="1"/>
      <c r="F7" s="1"/>
      <c r="G7" s="2"/>
      <c r="H7" s="1"/>
      <c r="I7" s="1"/>
    </row>
    <row r="8" spans="1:9" x14ac:dyDescent="0.2">
      <c r="A8" s="41" t="s">
        <v>1</v>
      </c>
      <c r="B8" s="42"/>
      <c r="C8" s="42"/>
      <c r="D8" s="42"/>
      <c r="E8" s="42"/>
      <c r="F8" s="42"/>
      <c r="G8" s="43"/>
      <c r="H8" s="42"/>
      <c r="I8" s="44"/>
    </row>
    <row r="9" spans="1:9" x14ac:dyDescent="0.2">
      <c r="A9" s="1"/>
      <c r="B9" s="1"/>
      <c r="C9" s="1"/>
      <c r="D9" s="1"/>
      <c r="E9" s="1"/>
      <c r="F9" s="1"/>
      <c r="G9" s="2"/>
      <c r="H9" s="1"/>
      <c r="I9" s="1"/>
    </row>
    <row r="10" spans="1:9" x14ac:dyDescent="0.2">
      <c r="A10" s="51" t="s">
        <v>68</v>
      </c>
      <c r="B10" s="52"/>
      <c r="C10" s="52"/>
      <c r="D10" s="52"/>
      <c r="E10" s="52"/>
      <c r="F10" s="52"/>
      <c r="G10" s="53" t="s">
        <v>2</v>
      </c>
      <c r="H10" s="53"/>
      <c r="I10" s="54"/>
    </row>
    <row r="11" spans="1:9" x14ac:dyDescent="0.2">
      <c r="A11" s="55" t="s">
        <v>3</v>
      </c>
      <c r="B11" s="56"/>
      <c r="C11" s="56"/>
      <c r="D11" s="56"/>
      <c r="E11" s="56"/>
      <c r="F11" s="57"/>
      <c r="G11" s="61" t="s">
        <v>4</v>
      </c>
      <c r="H11" s="62" t="s">
        <v>5</v>
      </c>
      <c r="I11" s="62"/>
    </row>
    <row r="12" spans="1:9" x14ac:dyDescent="0.2">
      <c r="A12" s="58"/>
      <c r="B12" s="59"/>
      <c r="C12" s="59"/>
      <c r="D12" s="59"/>
      <c r="E12" s="59"/>
      <c r="F12" s="60"/>
      <c r="G12" s="61"/>
      <c r="H12" s="4">
        <v>44561</v>
      </c>
      <c r="I12" s="4">
        <v>44196</v>
      </c>
    </row>
    <row r="13" spans="1:9" x14ac:dyDescent="0.2">
      <c r="A13" s="45" t="s">
        <v>6</v>
      </c>
      <c r="B13" s="46"/>
      <c r="C13" s="46"/>
      <c r="D13" s="46"/>
      <c r="E13" s="46"/>
      <c r="F13" s="47"/>
      <c r="G13" s="5"/>
      <c r="H13" s="6"/>
      <c r="I13" s="6"/>
    </row>
    <row r="14" spans="1:9" x14ac:dyDescent="0.2">
      <c r="A14" s="7"/>
      <c r="B14" s="8"/>
      <c r="C14" s="8"/>
      <c r="D14" s="8"/>
      <c r="E14" s="8"/>
      <c r="F14" s="9"/>
      <c r="G14" s="5"/>
      <c r="H14" s="10"/>
      <c r="I14" s="10"/>
    </row>
    <row r="15" spans="1:9" x14ac:dyDescent="0.2">
      <c r="A15" s="11" t="s">
        <v>7</v>
      </c>
      <c r="B15" s="12"/>
      <c r="C15" s="12"/>
      <c r="D15" s="12"/>
      <c r="E15" s="12"/>
      <c r="F15" s="9"/>
      <c r="G15" s="5"/>
      <c r="H15" s="10"/>
      <c r="I15" s="10"/>
    </row>
    <row r="16" spans="1:9" x14ac:dyDescent="0.2">
      <c r="A16" s="13" t="s">
        <v>8</v>
      </c>
      <c r="B16" s="12"/>
      <c r="C16" s="12"/>
      <c r="D16" s="12"/>
      <c r="E16" s="12"/>
      <c r="F16" s="9"/>
      <c r="G16" s="5">
        <v>3.5</v>
      </c>
      <c r="H16" s="10">
        <f>56992.65+2074526.73+116203+490059.17+876317.69+422686.57-2567475.37</f>
        <v>1469310.4399999995</v>
      </c>
      <c r="I16" s="10">
        <v>1461640.19</v>
      </c>
    </row>
    <row r="17" spans="1:12" ht="15.75" hidden="1" customHeight="1" x14ac:dyDescent="0.2">
      <c r="A17" s="13" t="s">
        <v>9</v>
      </c>
      <c r="B17" s="12"/>
      <c r="C17" s="12"/>
      <c r="D17" s="12"/>
      <c r="E17" s="12"/>
      <c r="F17" s="9"/>
      <c r="G17" s="5">
        <v>3.5</v>
      </c>
      <c r="H17" s="15">
        <v>0</v>
      </c>
      <c r="I17" s="15">
        <v>0</v>
      </c>
      <c r="K17" s="16"/>
      <c r="L17" s="16"/>
    </row>
    <row r="18" spans="1:12" ht="15.75" hidden="1" customHeight="1" x14ac:dyDescent="0.2">
      <c r="A18" s="13" t="s">
        <v>10</v>
      </c>
      <c r="B18" s="12"/>
      <c r="C18" s="12"/>
      <c r="D18" s="12"/>
      <c r="E18" s="12"/>
      <c r="F18" s="9"/>
      <c r="G18" s="5">
        <v>3.5</v>
      </c>
      <c r="H18" s="15">
        <f>116204-116204</f>
        <v>0</v>
      </c>
      <c r="I18" s="15">
        <f>116204-116204</f>
        <v>0</v>
      </c>
      <c r="K18" s="16"/>
      <c r="L18" s="16"/>
    </row>
    <row r="19" spans="1:12" ht="15.75" hidden="1" customHeight="1" x14ac:dyDescent="0.2">
      <c r="A19" s="13" t="s">
        <v>11</v>
      </c>
      <c r="B19" s="12"/>
      <c r="C19" s="12"/>
      <c r="D19" s="12"/>
      <c r="E19" s="12"/>
      <c r="F19" s="9"/>
      <c r="G19" s="5">
        <v>3.5</v>
      </c>
      <c r="H19" s="15">
        <v>0</v>
      </c>
      <c r="I19" s="15">
        <v>0</v>
      </c>
      <c r="K19" s="16"/>
      <c r="L19" s="16"/>
    </row>
    <row r="20" spans="1:12" ht="15.75" hidden="1" customHeight="1" x14ac:dyDescent="0.2">
      <c r="A20" s="13" t="s">
        <v>12</v>
      </c>
      <c r="B20" s="12"/>
      <c r="C20" s="12"/>
      <c r="D20" s="12"/>
      <c r="E20" s="12"/>
      <c r="F20" s="9"/>
      <c r="G20" s="5">
        <v>3.5</v>
      </c>
      <c r="H20" s="15">
        <v>0</v>
      </c>
      <c r="I20" s="15">
        <v>0</v>
      </c>
      <c r="J20" s="14"/>
      <c r="K20" s="16"/>
      <c r="L20" s="16"/>
    </row>
    <row r="21" spans="1:12" ht="15.75" hidden="1" customHeight="1" x14ac:dyDescent="0.2">
      <c r="A21" s="13" t="s">
        <v>13</v>
      </c>
      <c r="B21" s="12"/>
      <c r="C21" s="12"/>
      <c r="D21" s="12"/>
      <c r="E21" s="12"/>
      <c r="F21" s="9"/>
      <c r="G21" s="5">
        <v>3.5</v>
      </c>
      <c r="H21" s="15">
        <v>0</v>
      </c>
      <c r="I21" s="15">
        <v>0</v>
      </c>
      <c r="K21" s="16"/>
      <c r="L21" s="16"/>
    </row>
    <row r="22" spans="1:12" x14ac:dyDescent="0.2">
      <c r="A22" s="13"/>
      <c r="B22" s="12"/>
      <c r="C22" s="12"/>
      <c r="D22" s="12"/>
      <c r="E22" s="12"/>
      <c r="F22" s="9"/>
      <c r="G22" s="5"/>
      <c r="H22" s="17"/>
      <c r="I22" s="17"/>
    </row>
    <row r="23" spans="1:12" x14ac:dyDescent="0.2">
      <c r="A23" s="13" t="s">
        <v>14</v>
      </c>
      <c r="B23" s="12"/>
      <c r="C23" s="12"/>
      <c r="D23" s="12"/>
      <c r="E23" s="12"/>
      <c r="F23" s="9"/>
      <c r="G23" s="5"/>
      <c r="H23" s="10"/>
      <c r="I23" s="10"/>
      <c r="K23" s="16"/>
      <c r="L23" s="16"/>
    </row>
    <row r="24" spans="1:12" x14ac:dyDescent="0.2">
      <c r="A24" s="13"/>
      <c r="B24" s="12"/>
      <c r="C24" s="12"/>
      <c r="D24" s="12"/>
      <c r="E24" s="12"/>
      <c r="F24" s="9"/>
      <c r="G24" s="5"/>
      <c r="H24" s="10"/>
      <c r="I24" s="10"/>
      <c r="K24" s="14"/>
    </row>
    <row r="25" spans="1:12" x14ac:dyDescent="0.2">
      <c r="A25" s="13" t="s">
        <v>15</v>
      </c>
      <c r="B25" s="12"/>
      <c r="C25" s="12"/>
      <c r="D25" s="12"/>
      <c r="E25" s="12"/>
      <c r="F25" s="9"/>
      <c r="G25" s="5"/>
      <c r="H25" s="10"/>
      <c r="I25" s="10"/>
    </row>
    <row r="26" spans="1:12" x14ac:dyDescent="0.2">
      <c r="A26" s="13" t="s">
        <v>16</v>
      </c>
      <c r="B26" s="12"/>
      <c r="C26" s="12"/>
      <c r="D26" s="12"/>
      <c r="E26" s="12"/>
      <c r="F26" s="9"/>
      <c r="G26" s="5">
        <v>5</v>
      </c>
      <c r="H26" s="10">
        <v>0</v>
      </c>
      <c r="I26" s="10">
        <v>0</v>
      </c>
    </row>
    <row r="27" spans="1:12" x14ac:dyDescent="0.2">
      <c r="A27" s="13"/>
      <c r="B27" s="12"/>
      <c r="C27" s="12"/>
      <c r="D27" s="12"/>
      <c r="E27" s="12"/>
      <c r="F27" s="9"/>
      <c r="G27" s="5"/>
      <c r="H27" s="10"/>
      <c r="I27" s="10"/>
      <c r="K27" s="14"/>
    </row>
    <row r="28" spans="1:12" x14ac:dyDescent="0.2">
      <c r="A28" s="13" t="s">
        <v>17</v>
      </c>
      <c r="B28" s="12"/>
      <c r="C28" s="12"/>
      <c r="D28" s="12"/>
      <c r="E28" s="12"/>
      <c r="F28" s="9"/>
      <c r="G28" s="5"/>
      <c r="H28" s="10"/>
      <c r="I28" s="10"/>
    </row>
    <row r="29" spans="1:12" x14ac:dyDescent="0.2">
      <c r="A29" s="13" t="s">
        <v>18</v>
      </c>
      <c r="B29" s="12"/>
      <c r="C29" s="12"/>
      <c r="D29" s="12"/>
      <c r="E29" s="12"/>
      <c r="F29" s="9"/>
      <c r="G29" s="5"/>
      <c r="H29" s="10">
        <f>222.21-222.21</f>
        <v>0</v>
      </c>
      <c r="I29" s="10">
        <f>222.21-222.21</f>
        <v>0</v>
      </c>
    </row>
    <row r="30" spans="1:12" x14ac:dyDescent="0.2">
      <c r="A30" s="13" t="s">
        <v>19</v>
      </c>
      <c r="B30" s="12"/>
      <c r="C30" s="12"/>
      <c r="D30" s="12"/>
      <c r="E30" s="12"/>
      <c r="F30" s="9"/>
      <c r="G30" s="5"/>
      <c r="H30" s="10">
        <f>6001.59-6001.59</f>
        <v>0</v>
      </c>
      <c r="I30" s="10">
        <f>6001.59-6001.59</f>
        <v>0</v>
      </c>
    </row>
    <row r="31" spans="1:12" x14ac:dyDescent="0.2">
      <c r="A31" s="13" t="s">
        <v>20</v>
      </c>
      <c r="B31" s="12"/>
      <c r="C31" s="12"/>
      <c r="D31" s="12"/>
      <c r="E31" s="12"/>
      <c r="F31" s="9"/>
      <c r="G31" s="5">
        <v>3.6</v>
      </c>
      <c r="H31" s="10">
        <v>0</v>
      </c>
      <c r="I31" s="10">
        <v>0</v>
      </c>
    </row>
    <row r="32" spans="1:12" x14ac:dyDescent="0.2">
      <c r="A32" s="13"/>
      <c r="B32" s="12"/>
      <c r="C32" s="12"/>
      <c r="D32" s="12"/>
      <c r="E32" s="12"/>
      <c r="F32" s="9"/>
      <c r="G32" s="5"/>
      <c r="H32" s="10"/>
      <c r="I32" s="10"/>
    </row>
    <row r="33" spans="1:9" x14ac:dyDescent="0.2">
      <c r="A33" s="13" t="s">
        <v>21</v>
      </c>
      <c r="B33" s="12"/>
      <c r="C33" s="12"/>
      <c r="D33" s="12"/>
      <c r="E33" s="12"/>
      <c r="F33" s="9"/>
      <c r="G33" s="5"/>
      <c r="H33" s="10"/>
      <c r="I33" s="10"/>
    </row>
    <row r="34" spans="1:9" x14ac:dyDescent="0.2">
      <c r="A34" s="13" t="s">
        <v>22</v>
      </c>
      <c r="B34" s="12"/>
      <c r="C34" s="12"/>
      <c r="D34" s="12"/>
      <c r="E34" s="12"/>
      <c r="F34" s="9"/>
      <c r="G34" s="5"/>
      <c r="H34" s="10">
        <v>19900</v>
      </c>
      <c r="I34" s="10">
        <f>19900+0</f>
        <v>19900</v>
      </c>
    </row>
    <row r="35" spans="1:9" x14ac:dyDescent="0.2">
      <c r="A35" s="13" t="s">
        <v>23</v>
      </c>
      <c r="B35" s="12"/>
      <c r="C35" s="12"/>
      <c r="D35" s="12"/>
      <c r="E35" s="12"/>
      <c r="F35" s="9"/>
      <c r="G35" s="5"/>
      <c r="H35" s="10">
        <v>17264.55</v>
      </c>
      <c r="I35" s="10">
        <v>12337.67</v>
      </c>
    </row>
    <row r="36" spans="1:9" x14ac:dyDescent="0.2">
      <c r="A36" s="13"/>
      <c r="B36" s="12"/>
      <c r="C36" s="12"/>
      <c r="D36" s="12"/>
      <c r="E36" s="12"/>
      <c r="F36" s="9"/>
      <c r="G36" s="5"/>
      <c r="H36" s="10"/>
      <c r="I36" s="10"/>
    </row>
    <row r="37" spans="1:9" x14ac:dyDescent="0.2">
      <c r="A37" s="13" t="s">
        <v>24</v>
      </c>
      <c r="B37" s="12"/>
      <c r="C37" s="12"/>
      <c r="D37" s="12"/>
      <c r="E37" s="12"/>
      <c r="F37" s="9"/>
      <c r="G37" s="5"/>
      <c r="H37" s="18"/>
      <c r="I37" s="18"/>
    </row>
    <row r="38" spans="1:9" x14ac:dyDescent="0.2">
      <c r="A38" s="13"/>
      <c r="B38" s="12"/>
      <c r="C38" s="12"/>
      <c r="D38" s="12"/>
      <c r="E38" s="12"/>
      <c r="F38" s="9"/>
      <c r="G38" s="5"/>
      <c r="H38" s="19">
        <f>SUM(H16:H37)</f>
        <v>1506474.9899999995</v>
      </c>
      <c r="I38" s="19">
        <f>SUM(I16:I37)</f>
        <v>1493877.8599999999</v>
      </c>
    </row>
    <row r="39" spans="1:9" x14ac:dyDescent="0.2">
      <c r="A39" s="13"/>
      <c r="B39" s="12"/>
      <c r="C39" s="12"/>
      <c r="D39" s="12"/>
      <c r="E39" s="12"/>
      <c r="F39" s="9"/>
      <c r="G39" s="5"/>
      <c r="H39" s="10"/>
      <c r="I39" s="10"/>
    </row>
    <row r="40" spans="1:9" x14ac:dyDescent="0.2">
      <c r="A40" s="20" t="s">
        <v>25</v>
      </c>
      <c r="B40" s="21"/>
      <c r="C40" s="12"/>
      <c r="D40" s="12"/>
      <c r="E40" s="12"/>
      <c r="F40" s="8"/>
      <c r="G40" s="22"/>
      <c r="H40" s="10"/>
      <c r="I40" s="10"/>
    </row>
    <row r="41" spans="1:9" x14ac:dyDescent="0.2">
      <c r="A41" s="23" t="s">
        <v>26</v>
      </c>
      <c r="B41" s="12"/>
      <c r="C41" s="12"/>
      <c r="D41" s="12"/>
      <c r="E41" s="12"/>
      <c r="F41" s="8"/>
      <c r="G41" s="22"/>
      <c r="H41" s="24"/>
      <c r="I41" s="24"/>
    </row>
    <row r="42" spans="1:9" x14ac:dyDescent="0.2">
      <c r="A42" s="23" t="s">
        <v>27</v>
      </c>
      <c r="B42" s="12"/>
      <c r="C42" s="12"/>
      <c r="D42" s="12"/>
      <c r="E42" s="12"/>
      <c r="F42" s="8"/>
      <c r="G42" s="22"/>
      <c r="H42" s="10"/>
      <c r="I42" s="10"/>
    </row>
    <row r="43" spans="1:9" x14ac:dyDescent="0.2">
      <c r="A43" s="23" t="s">
        <v>28</v>
      </c>
      <c r="B43" s="12"/>
      <c r="C43" s="12"/>
      <c r="D43" s="12"/>
      <c r="E43" s="12"/>
      <c r="F43" s="8"/>
      <c r="G43" s="22">
        <v>3.8</v>
      </c>
      <c r="H43" s="10">
        <v>2614.94</v>
      </c>
      <c r="I43" s="10">
        <v>2115.2399999999998</v>
      </c>
    </row>
    <row r="44" spans="1:9" x14ac:dyDescent="0.2">
      <c r="A44" s="13"/>
      <c r="B44" s="12"/>
      <c r="C44" s="12"/>
      <c r="D44" s="12"/>
      <c r="E44" s="12"/>
      <c r="F44" s="8"/>
      <c r="G44" s="22"/>
      <c r="H44" s="10"/>
      <c r="I44" s="10"/>
    </row>
    <row r="45" spans="1:9" x14ac:dyDescent="0.2">
      <c r="A45" s="13" t="s">
        <v>29</v>
      </c>
      <c r="B45" s="12"/>
      <c r="C45" s="12"/>
      <c r="D45" s="12"/>
      <c r="E45" s="12"/>
      <c r="F45" s="8"/>
      <c r="G45" s="22"/>
      <c r="H45" s="10"/>
      <c r="I45" s="10"/>
    </row>
    <row r="46" spans="1:9" x14ac:dyDescent="0.2">
      <c r="A46" s="13" t="s">
        <v>30</v>
      </c>
      <c r="B46" s="12"/>
      <c r="C46" s="12"/>
      <c r="D46" s="12"/>
      <c r="E46" s="12"/>
      <c r="F46" s="8"/>
      <c r="G46" s="22">
        <v>14</v>
      </c>
      <c r="H46" s="10">
        <f>780.2+150+30+120+60+1407.45+259.2+10+238.5+18+375+60+600+30+15+743+225+20+40+25</f>
        <v>5206.3500000000004</v>
      </c>
      <c r="I46" s="10">
        <v>23714.87</v>
      </c>
    </row>
    <row r="47" spans="1:9" x14ac:dyDescent="0.2">
      <c r="A47" s="13"/>
      <c r="B47" s="12"/>
      <c r="C47" s="12"/>
      <c r="D47" s="12"/>
      <c r="E47" s="12"/>
      <c r="F47" s="8"/>
      <c r="G47" s="22"/>
      <c r="H47" s="10"/>
      <c r="I47" s="10"/>
    </row>
    <row r="48" spans="1:9" x14ac:dyDescent="0.2">
      <c r="A48" s="13" t="s">
        <v>31</v>
      </c>
      <c r="B48" s="12"/>
      <c r="C48" s="12"/>
      <c r="D48" s="12"/>
      <c r="E48" s="12"/>
      <c r="F48" s="8"/>
      <c r="G48" s="22"/>
      <c r="H48" s="10"/>
      <c r="I48" s="10"/>
    </row>
    <row r="49" spans="1:9" x14ac:dyDescent="0.2">
      <c r="A49" s="13"/>
      <c r="B49" s="12"/>
      <c r="C49" s="12"/>
      <c r="D49" s="12"/>
      <c r="E49" s="12"/>
      <c r="F49" s="8"/>
      <c r="G49" s="22"/>
      <c r="H49" s="10"/>
      <c r="I49" s="10"/>
    </row>
    <row r="50" spans="1:9" x14ac:dyDescent="0.2">
      <c r="A50" s="13" t="s">
        <v>32</v>
      </c>
      <c r="B50" s="12"/>
      <c r="C50" s="12"/>
      <c r="D50" s="12"/>
      <c r="E50" s="12"/>
      <c r="F50" s="8"/>
      <c r="G50" s="22"/>
      <c r="H50" s="10"/>
      <c r="I50" s="10"/>
    </row>
    <row r="51" spans="1:9" x14ac:dyDescent="0.2">
      <c r="A51" s="13" t="s">
        <v>33</v>
      </c>
      <c r="B51" s="12"/>
      <c r="C51" s="12"/>
      <c r="D51" s="12"/>
      <c r="E51" s="12"/>
      <c r="F51" s="8"/>
      <c r="G51" s="22">
        <v>14</v>
      </c>
      <c r="H51" s="10">
        <v>0</v>
      </c>
      <c r="I51" s="10">
        <v>0</v>
      </c>
    </row>
    <row r="52" spans="1:9" x14ac:dyDescent="0.2">
      <c r="A52" s="13" t="s">
        <v>34</v>
      </c>
      <c r="B52" s="12"/>
      <c r="C52" s="12"/>
      <c r="D52" s="12"/>
      <c r="E52" s="12"/>
      <c r="F52" s="8"/>
      <c r="G52" s="22">
        <v>14</v>
      </c>
      <c r="H52" s="10">
        <v>595.20000000000005</v>
      </c>
      <c r="I52" s="10">
        <v>600</v>
      </c>
    </row>
    <row r="53" spans="1:9" x14ac:dyDescent="0.2">
      <c r="A53" s="13" t="s">
        <v>35</v>
      </c>
      <c r="B53" s="12"/>
      <c r="C53" s="12"/>
      <c r="D53" s="12"/>
      <c r="E53" s="12"/>
      <c r="F53" s="8"/>
      <c r="G53" s="22">
        <v>14</v>
      </c>
      <c r="H53" s="10">
        <v>0</v>
      </c>
      <c r="I53" s="10">
        <v>0</v>
      </c>
    </row>
    <row r="54" spans="1:9" x14ac:dyDescent="0.2">
      <c r="A54" s="13"/>
      <c r="B54" s="12"/>
      <c r="C54" s="12"/>
      <c r="D54" s="12"/>
      <c r="E54" s="12"/>
      <c r="F54" s="8"/>
      <c r="G54" s="22"/>
      <c r="H54" s="10"/>
      <c r="I54" s="10"/>
    </row>
    <row r="55" spans="1:9" x14ac:dyDescent="0.2">
      <c r="A55" s="13" t="s">
        <v>24</v>
      </c>
      <c r="B55" s="12"/>
      <c r="C55" s="12"/>
      <c r="D55" s="12"/>
      <c r="E55" s="12"/>
      <c r="F55" s="8"/>
      <c r="G55" s="22"/>
      <c r="H55" s="10"/>
      <c r="I55" s="10"/>
    </row>
    <row r="56" spans="1:9" x14ac:dyDescent="0.2">
      <c r="A56" s="13"/>
      <c r="B56" s="12"/>
      <c r="C56" s="12"/>
      <c r="D56" s="12"/>
      <c r="E56" s="12"/>
      <c r="F56" s="8"/>
      <c r="G56" s="22"/>
      <c r="H56" s="10"/>
      <c r="I56" s="10"/>
    </row>
    <row r="57" spans="1:9" x14ac:dyDescent="0.2">
      <c r="A57" s="13" t="s">
        <v>36</v>
      </c>
      <c r="B57" s="12"/>
      <c r="C57" s="12"/>
      <c r="D57" s="12"/>
      <c r="E57" s="12"/>
      <c r="F57" s="8"/>
      <c r="G57" s="22"/>
      <c r="H57" s="25"/>
      <c r="I57" s="25"/>
    </row>
    <row r="58" spans="1:9" x14ac:dyDescent="0.2">
      <c r="A58" s="13" t="s">
        <v>37</v>
      </c>
      <c r="B58" s="12"/>
      <c r="C58" s="12"/>
      <c r="D58" s="12"/>
      <c r="E58" s="12"/>
      <c r="F58" s="8"/>
      <c r="G58" s="22">
        <v>14</v>
      </c>
      <c r="H58" s="26">
        <v>0</v>
      </c>
      <c r="I58" s="26">
        <v>0</v>
      </c>
    </row>
    <row r="59" spans="1:9" x14ac:dyDescent="0.2">
      <c r="A59" s="13" t="s">
        <v>38</v>
      </c>
      <c r="B59" s="12"/>
      <c r="C59" s="12"/>
      <c r="D59" s="12"/>
      <c r="E59" s="12"/>
      <c r="F59" s="8"/>
      <c r="G59" s="22">
        <v>14</v>
      </c>
      <c r="H59" s="10">
        <f>92497.25+562.5+169481.68+151.33+68631.19+159.28+116574.79+76431.28+3357.96+90173.99+15224.74+91592.25+2394.06+173.66+2490.4+112.6+453.86+57.11+306.2+500+2.65+25.89+497.38+2449.5+11000+2492.44+2.92+110+493.73+426.13</f>
        <v>748826.77</v>
      </c>
      <c r="I59" s="10">
        <v>654637.81999999995</v>
      </c>
    </row>
    <row r="60" spans="1:9" x14ac:dyDescent="0.2">
      <c r="A60" s="13"/>
      <c r="B60" s="12"/>
      <c r="C60" s="12"/>
      <c r="D60" s="12"/>
      <c r="E60" s="12"/>
      <c r="F60" s="8"/>
      <c r="G60" s="22"/>
      <c r="H60" s="10"/>
      <c r="I60" s="10"/>
    </row>
    <row r="61" spans="1:9" x14ac:dyDescent="0.2">
      <c r="A61" s="13" t="s">
        <v>39</v>
      </c>
      <c r="B61" s="12"/>
      <c r="C61" s="12"/>
      <c r="D61" s="12"/>
      <c r="E61" s="12"/>
      <c r="F61" s="8"/>
      <c r="G61" s="22">
        <v>14</v>
      </c>
      <c r="H61" s="10">
        <v>4331.75</v>
      </c>
      <c r="I61" s="10">
        <v>4307.33</v>
      </c>
    </row>
    <row r="62" spans="1:9" x14ac:dyDescent="0.2">
      <c r="A62" s="13"/>
      <c r="B62" s="12"/>
      <c r="C62" s="12"/>
      <c r="D62" s="12"/>
      <c r="E62" s="12"/>
      <c r="F62" s="8"/>
      <c r="G62" s="22"/>
      <c r="H62" s="10"/>
      <c r="I62" s="10"/>
    </row>
    <row r="63" spans="1:9" x14ac:dyDescent="0.2">
      <c r="A63" s="13" t="s">
        <v>40</v>
      </c>
      <c r="B63" s="12"/>
      <c r="C63" s="12"/>
      <c r="D63" s="12"/>
      <c r="E63" s="12"/>
      <c r="F63" s="8"/>
      <c r="G63" s="22"/>
      <c r="H63" s="10">
        <v>56250</v>
      </c>
      <c r="I63" s="10">
        <v>56250</v>
      </c>
    </row>
    <row r="64" spans="1:9" x14ac:dyDescent="0.2">
      <c r="A64" s="13"/>
      <c r="B64" s="12"/>
      <c r="C64" s="12"/>
      <c r="D64" s="12"/>
      <c r="E64" s="12"/>
      <c r="F64" s="8"/>
      <c r="G64" s="22"/>
      <c r="H64" s="10"/>
      <c r="I64" s="10"/>
    </row>
    <row r="65" spans="1:10" x14ac:dyDescent="0.2">
      <c r="A65" s="13" t="s">
        <v>41</v>
      </c>
      <c r="B65" s="8"/>
      <c r="C65" s="8"/>
      <c r="D65" s="8"/>
      <c r="E65" s="8"/>
      <c r="F65" s="8"/>
      <c r="G65" s="22">
        <v>14</v>
      </c>
      <c r="H65" s="15">
        <f>8504.16+113916.86</f>
        <v>122421.02</v>
      </c>
      <c r="I65" s="15">
        <v>369173.17</v>
      </c>
      <c r="J65" s="16"/>
    </row>
    <row r="66" spans="1:10" x14ac:dyDescent="0.2">
      <c r="A66" s="7"/>
      <c r="B66" s="8"/>
      <c r="C66" s="8"/>
      <c r="D66" s="8"/>
      <c r="E66" s="8"/>
      <c r="F66" s="8"/>
      <c r="G66" s="22"/>
      <c r="H66" s="25"/>
      <c r="I66" s="25"/>
    </row>
    <row r="67" spans="1:10" x14ac:dyDescent="0.2">
      <c r="A67" s="7"/>
      <c r="B67" s="8"/>
      <c r="C67" s="8"/>
      <c r="D67" s="8"/>
      <c r="E67" s="8"/>
      <c r="F67" s="8"/>
      <c r="G67" s="22"/>
      <c r="H67" s="27">
        <f>SUM(H41:H66)</f>
        <v>940246.03</v>
      </c>
      <c r="I67" s="27">
        <f>SUM(I41:I66)</f>
        <v>1110798.43</v>
      </c>
    </row>
    <row r="68" spans="1:10" x14ac:dyDescent="0.2">
      <c r="A68" s="7"/>
      <c r="B68" s="8"/>
      <c r="C68" s="8"/>
      <c r="D68" s="8"/>
      <c r="E68" s="8"/>
      <c r="F68" s="8"/>
      <c r="G68" s="22"/>
      <c r="H68" s="25"/>
      <c r="I68" s="25"/>
    </row>
    <row r="69" spans="1:10" ht="15" thickBot="1" x14ac:dyDescent="0.25">
      <c r="A69" s="11" t="s">
        <v>42</v>
      </c>
      <c r="B69" s="12"/>
      <c r="C69" s="12"/>
      <c r="D69" s="12"/>
      <c r="E69" s="12"/>
      <c r="F69" s="12"/>
      <c r="G69" s="22"/>
      <c r="H69" s="28">
        <f>+H38+H67</f>
        <v>2446721.0199999996</v>
      </c>
      <c r="I69" s="28">
        <f>+I38+I67</f>
        <v>2604676.29</v>
      </c>
      <c r="J69" s="14"/>
    </row>
    <row r="70" spans="1:10" ht="15" thickTop="1" x14ac:dyDescent="0.2">
      <c r="A70" s="13"/>
      <c r="B70" s="12"/>
      <c r="C70" s="12"/>
      <c r="D70" s="12"/>
      <c r="E70" s="12"/>
      <c r="F70" s="12"/>
      <c r="G70" s="22"/>
      <c r="H70" s="25"/>
      <c r="I70" s="25"/>
    </row>
    <row r="71" spans="1:10" x14ac:dyDescent="0.2">
      <c r="A71" s="13"/>
      <c r="B71" s="12"/>
      <c r="C71" s="12"/>
      <c r="D71" s="12"/>
      <c r="E71" s="12"/>
      <c r="F71" s="12"/>
      <c r="G71" s="22"/>
      <c r="H71" s="25"/>
      <c r="I71" s="25"/>
    </row>
    <row r="72" spans="1:10" x14ac:dyDescent="0.2">
      <c r="A72" s="13"/>
      <c r="B72" s="12"/>
      <c r="C72" s="12"/>
      <c r="D72" s="12"/>
      <c r="E72" s="12"/>
      <c r="F72" s="12"/>
      <c r="G72" s="22"/>
      <c r="H72" s="25"/>
      <c r="I72" s="25"/>
    </row>
    <row r="73" spans="1:10" x14ac:dyDescent="0.2">
      <c r="A73" s="13"/>
      <c r="B73" s="12"/>
      <c r="C73" s="12"/>
      <c r="D73" s="12"/>
      <c r="E73" s="12"/>
      <c r="F73" s="12"/>
      <c r="G73" s="22"/>
      <c r="H73" s="25"/>
      <c r="I73" s="25"/>
    </row>
    <row r="74" spans="1:10" x14ac:dyDescent="0.2">
      <c r="A74" s="13"/>
      <c r="B74" s="12"/>
      <c r="C74" s="12"/>
      <c r="D74" s="12"/>
      <c r="E74" s="12"/>
      <c r="F74" s="12"/>
      <c r="G74" s="22"/>
      <c r="H74" s="25"/>
      <c r="I74" s="25"/>
    </row>
    <row r="75" spans="1:10" x14ac:dyDescent="0.2">
      <c r="A75" s="48" t="s">
        <v>43</v>
      </c>
      <c r="B75" s="49"/>
      <c r="C75" s="49"/>
      <c r="D75" s="49"/>
      <c r="E75" s="49"/>
      <c r="F75" s="49"/>
      <c r="G75" s="29"/>
      <c r="H75" s="26"/>
      <c r="I75" s="26"/>
    </row>
    <row r="76" spans="1:10" x14ac:dyDescent="0.2">
      <c r="A76" s="13"/>
      <c r="B76" s="12"/>
      <c r="C76" s="12"/>
      <c r="D76" s="12"/>
      <c r="E76" s="12"/>
      <c r="F76" s="12"/>
      <c r="G76" s="29"/>
      <c r="H76" s="26"/>
      <c r="I76" s="26"/>
    </row>
    <row r="77" spans="1:10" ht="15" x14ac:dyDescent="0.2">
      <c r="A77" s="30" t="s">
        <v>44</v>
      </c>
      <c r="B77" s="12"/>
      <c r="C77" s="12"/>
      <c r="D77" s="12"/>
      <c r="E77" s="12"/>
      <c r="F77" s="12"/>
      <c r="G77" s="29"/>
      <c r="H77" s="26"/>
      <c r="I77" s="26"/>
    </row>
    <row r="78" spans="1:10" x14ac:dyDescent="0.2">
      <c r="A78" s="13"/>
      <c r="B78" s="12"/>
      <c r="C78" s="12"/>
      <c r="D78" s="12"/>
      <c r="E78" s="12"/>
      <c r="F78" s="12"/>
      <c r="G78" s="29"/>
      <c r="H78" s="26"/>
      <c r="I78" s="26"/>
    </row>
    <row r="79" spans="1:10" ht="15" x14ac:dyDescent="0.2">
      <c r="A79" s="13" t="s">
        <v>45</v>
      </c>
      <c r="B79" s="12"/>
      <c r="C79" s="12"/>
      <c r="D79" s="12"/>
      <c r="E79" s="12"/>
      <c r="F79" s="12"/>
      <c r="G79" s="29">
        <v>14</v>
      </c>
      <c r="H79" s="31">
        <v>264550.21999999997</v>
      </c>
      <c r="I79" s="26">
        <v>264550.21999999997</v>
      </c>
    </row>
    <row r="80" spans="1:10" ht="15" x14ac:dyDescent="0.2">
      <c r="A80" s="13" t="s">
        <v>46</v>
      </c>
      <c r="B80" s="12"/>
      <c r="C80" s="12"/>
      <c r="D80" s="12"/>
      <c r="E80" s="12"/>
      <c r="F80" s="12"/>
      <c r="G80" s="29">
        <v>14</v>
      </c>
      <c r="H80" s="31">
        <v>19900</v>
      </c>
      <c r="I80" s="26">
        <v>19900</v>
      </c>
    </row>
    <row r="81" spans="1:11" ht="15" x14ac:dyDescent="0.2">
      <c r="A81" s="13" t="s">
        <v>47</v>
      </c>
      <c r="B81" s="12"/>
      <c r="C81" s="12"/>
      <c r="D81" s="12"/>
      <c r="E81" s="12"/>
      <c r="F81" s="12"/>
      <c r="G81" s="29">
        <v>14</v>
      </c>
      <c r="H81" s="31">
        <v>274415.17</v>
      </c>
      <c r="I81" s="26">
        <v>274415.17</v>
      </c>
      <c r="K81" s="14"/>
    </row>
    <row r="82" spans="1:11" ht="15" x14ac:dyDescent="0.2">
      <c r="A82" s="13" t="s">
        <v>48</v>
      </c>
      <c r="B82" s="12"/>
      <c r="C82" s="12"/>
      <c r="D82" s="12"/>
      <c r="E82" s="12"/>
      <c r="F82" s="12"/>
      <c r="G82" s="29">
        <v>14</v>
      </c>
      <c r="H82" s="31">
        <v>70949.320000000007</v>
      </c>
      <c r="I82" s="26">
        <v>92020.67</v>
      </c>
    </row>
    <row r="83" spans="1:11" ht="15" x14ac:dyDescent="0.2">
      <c r="A83" s="13" t="s">
        <v>49</v>
      </c>
      <c r="B83" s="12"/>
      <c r="C83" s="12"/>
      <c r="D83" s="12"/>
      <c r="E83" s="12"/>
      <c r="F83" s="12"/>
      <c r="G83" s="29">
        <v>14</v>
      </c>
      <c r="H83" s="31">
        <v>237209.22</v>
      </c>
      <c r="I83" s="26">
        <v>237209.22</v>
      </c>
    </row>
    <row r="84" spans="1:11" ht="15" x14ac:dyDescent="0.2">
      <c r="A84" s="13" t="s">
        <v>50</v>
      </c>
      <c r="B84" s="12"/>
      <c r="C84" s="12"/>
      <c r="D84" s="12"/>
      <c r="E84" s="12"/>
      <c r="F84" s="12"/>
      <c r="G84" s="29">
        <v>10.14</v>
      </c>
      <c r="H84" s="32">
        <v>1112335.28</v>
      </c>
      <c r="I84" s="33">
        <v>1119565.8799999999</v>
      </c>
      <c r="J84" s="34"/>
    </row>
    <row r="85" spans="1:11" ht="15" x14ac:dyDescent="0.2">
      <c r="A85" s="13"/>
      <c r="B85" s="12"/>
      <c r="C85" s="12"/>
      <c r="D85" s="12"/>
      <c r="E85" s="12"/>
      <c r="F85" s="12"/>
      <c r="G85" s="29"/>
      <c r="H85" s="31"/>
      <c r="I85" s="26"/>
      <c r="J85" s="34"/>
    </row>
    <row r="86" spans="1:11" ht="15" x14ac:dyDescent="0.2">
      <c r="A86" s="13" t="s">
        <v>51</v>
      </c>
      <c r="B86" s="12"/>
      <c r="C86" s="12"/>
      <c r="D86" s="12"/>
      <c r="E86" s="12"/>
      <c r="F86" s="12"/>
      <c r="G86" s="29"/>
      <c r="H86" s="32">
        <v>-248324.72</v>
      </c>
      <c r="I86" s="33">
        <v>-21071.35</v>
      </c>
    </row>
    <row r="87" spans="1:11" x14ac:dyDescent="0.2">
      <c r="A87" s="11" t="s">
        <v>52</v>
      </c>
      <c r="B87" s="12"/>
      <c r="C87" s="12"/>
      <c r="D87" s="12"/>
      <c r="E87" s="12"/>
      <c r="F87" s="12"/>
      <c r="G87" s="29"/>
      <c r="H87" s="27">
        <f>+H79+H81+H82+H83+H84+H86+H80</f>
        <v>1731034.49</v>
      </c>
      <c r="I87" s="27">
        <f>+I79+I81+I82+I83+I84+I86+I80</f>
        <v>1986589.8099999996</v>
      </c>
    </row>
    <row r="88" spans="1:11" x14ac:dyDescent="0.2">
      <c r="A88" s="13"/>
      <c r="B88" s="12"/>
      <c r="C88" s="12"/>
      <c r="D88" s="12"/>
      <c r="E88" s="12"/>
      <c r="F88" s="12"/>
      <c r="G88" s="29"/>
      <c r="H88" s="35"/>
      <c r="I88" s="35"/>
    </row>
    <row r="89" spans="1:11" ht="15" x14ac:dyDescent="0.2">
      <c r="A89" s="30" t="s">
        <v>53</v>
      </c>
      <c r="B89" s="12"/>
      <c r="C89" s="12"/>
      <c r="D89" s="12"/>
      <c r="E89" s="12"/>
      <c r="F89" s="12"/>
      <c r="G89" s="29"/>
      <c r="H89" s="26"/>
      <c r="I89" s="26"/>
    </row>
    <row r="90" spans="1:11" x14ac:dyDescent="0.2">
      <c r="A90" s="13"/>
      <c r="B90" s="12"/>
      <c r="C90" s="12"/>
      <c r="D90" s="12"/>
      <c r="E90" s="12"/>
      <c r="F90" s="12"/>
      <c r="G90" s="29"/>
      <c r="H90" s="26"/>
      <c r="I90" s="26"/>
      <c r="J90" s="14"/>
    </row>
    <row r="91" spans="1:11" x14ac:dyDescent="0.2">
      <c r="A91" s="11" t="s">
        <v>54</v>
      </c>
      <c r="B91" s="12"/>
      <c r="C91" s="12"/>
      <c r="D91" s="12"/>
      <c r="E91" s="12"/>
      <c r="F91" s="12"/>
      <c r="G91" s="29"/>
      <c r="H91" s="26"/>
      <c r="I91" s="26"/>
    </row>
    <row r="92" spans="1:11" x14ac:dyDescent="0.2">
      <c r="A92" s="13" t="s">
        <v>55</v>
      </c>
      <c r="B92" s="12"/>
      <c r="C92" s="12"/>
      <c r="D92" s="12"/>
      <c r="E92" s="12"/>
      <c r="F92" s="12"/>
      <c r="G92" s="29"/>
      <c r="H92" s="26"/>
      <c r="I92" s="26"/>
    </row>
    <row r="93" spans="1:11" x14ac:dyDescent="0.2">
      <c r="A93" s="13" t="s">
        <v>56</v>
      </c>
      <c r="B93" s="12"/>
      <c r="C93" s="12"/>
      <c r="D93" s="12"/>
      <c r="E93" s="12"/>
      <c r="F93" s="12"/>
      <c r="G93" s="29"/>
      <c r="H93" s="26"/>
      <c r="I93" s="26"/>
    </row>
    <row r="94" spans="1:11" x14ac:dyDescent="0.2">
      <c r="A94" s="13" t="s">
        <v>57</v>
      </c>
      <c r="B94" s="12"/>
      <c r="C94" s="12"/>
      <c r="D94" s="12"/>
      <c r="E94" s="12"/>
      <c r="F94" s="12"/>
      <c r="G94" s="29">
        <v>7</v>
      </c>
      <c r="H94" s="26">
        <v>194425.39</v>
      </c>
      <c r="I94" s="26">
        <v>125739.31299999999</v>
      </c>
    </row>
    <row r="95" spans="1:11" x14ac:dyDescent="0.2">
      <c r="A95" s="13" t="s">
        <v>58</v>
      </c>
      <c r="B95" s="12"/>
      <c r="C95" s="12"/>
      <c r="D95" s="12"/>
      <c r="E95" s="12"/>
      <c r="F95" s="12"/>
      <c r="G95" s="29"/>
      <c r="H95" s="26"/>
      <c r="I95" s="26"/>
    </row>
    <row r="96" spans="1:11" x14ac:dyDescent="0.2">
      <c r="A96" s="13"/>
      <c r="B96" s="12"/>
      <c r="C96" s="12"/>
      <c r="D96" s="12"/>
      <c r="E96" s="12"/>
      <c r="F96" s="12"/>
      <c r="G96" s="29"/>
      <c r="H96" s="27">
        <f>+H94</f>
        <v>194425.39</v>
      </c>
      <c r="I96" s="27">
        <f>+I94</f>
        <v>125739.31299999999</v>
      </c>
    </row>
    <row r="97" spans="1:9" x14ac:dyDescent="0.2">
      <c r="A97" s="11" t="s">
        <v>59</v>
      </c>
      <c r="B97" s="12"/>
      <c r="C97" s="12"/>
      <c r="D97" s="12"/>
      <c r="E97" s="12"/>
      <c r="F97" s="12"/>
      <c r="G97" s="29"/>
      <c r="H97" s="26"/>
      <c r="I97" s="26"/>
    </row>
    <row r="98" spans="1:9" x14ac:dyDescent="0.2">
      <c r="A98" s="13" t="s">
        <v>60</v>
      </c>
      <c r="B98" s="12"/>
      <c r="C98" s="12"/>
      <c r="D98" s="12"/>
      <c r="E98" s="12"/>
      <c r="F98" s="12"/>
      <c r="G98" s="29"/>
      <c r="H98" s="26"/>
      <c r="I98" s="26"/>
    </row>
    <row r="99" spans="1:9" x14ac:dyDescent="0.2">
      <c r="A99" s="13" t="s">
        <v>61</v>
      </c>
      <c r="B99" s="12"/>
      <c r="C99" s="12"/>
      <c r="D99" s="12"/>
      <c r="E99" s="12"/>
      <c r="F99" s="12"/>
      <c r="G99" s="29"/>
      <c r="H99" s="26"/>
      <c r="I99" s="26"/>
    </row>
    <row r="100" spans="1:9" x14ac:dyDescent="0.2">
      <c r="A100" s="13" t="s">
        <v>32</v>
      </c>
      <c r="B100" s="12"/>
      <c r="C100" s="12"/>
      <c r="D100" s="12"/>
      <c r="E100" s="12"/>
      <c r="F100" s="12"/>
      <c r="G100" s="29"/>
      <c r="H100" s="26"/>
      <c r="I100" s="26"/>
    </row>
    <row r="101" spans="1:9" x14ac:dyDescent="0.2">
      <c r="A101" s="13" t="s">
        <v>33</v>
      </c>
      <c r="B101" s="12"/>
      <c r="C101" s="12"/>
      <c r="D101" s="12"/>
      <c r="E101" s="12"/>
      <c r="F101" s="12"/>
      <c r="G101" s="29">
        <v>14</v>
      </c>
      <c r="H101" s="26">
        <f>16421+385.35+605.66</f>
        <v>17412.009999999998</v>
      </c>
      <c r="I101" s="26">
        <v>18432.68</v>
      </c>
    </row>
    <row r="102" spans="1:9" x14ac:dyDescent="0.2">
      <c r="A102" s="13" t="s">
        <v>62</v>
      </c>
      <c r="B102" s="12"/>
      <c r="C102" s="12"/>
      <c r="D102" s="12"/>
      <c r="E102" s="12"/>
      <c r="F102" s="12"/>
      <c r="G102" s="29">
        <v>14</v>
      </c>
      <c r="H102" s="26">
        <v>78142.559999999998</v>
      </c>
      <c r="I102" s="26">
        <v>79115.350000000006</v>
      </c>
    </row>
    <row r="103" spans="1:9" x14ac:dyDescent="0.2">
      <c r="A103" s="13" t="s">
        <v>63</v>
      </c>
      <c r="B103" s="12"/>
      <c r="C103" s="12"/>
      <c r="D103" s="12"/>
      <c r="E103" s="12"/>
      <c r="F103" s="12"/>
      <c r="G103" s="29">
        <v>14</v>
      </c>
      <c r="H103" s="26">
        <v>428.88</v>
      </c>
      <c r="I103" s="26">
        <v>454.49</v>
      </c>
    </row>
    <row r="104" spans="1:9" x14ac:dyDescent="0.2">
      <c r="A104" s="13"/>
      <c r="B104" s="12"/>
      <c r="C104" s="12"/>
      <c r="D104" s="12"/>
      <c r="E104" s="12"/>
      <c r="F104" s="12"/>
      <c r="G104" s="29"/>
      <c r="H104" s="26"/>
      <c r="I104" s="26"/>
    </row>
    <row r="105" spans="1:9" x14ac:dyDescent="0.2">
      <c r="A105" s="13" t="s">
        <v>24</v>
      </c>
      <c r="B105" s="12"/>
      <c r="C105" s="12"/>
      <c r="D105" s="12"/>
      <c r="E105" s="12"/>
      <c r="F105" s="12"/>
      <c r="G105" s="29"/>
      <c r="H105" s="26"/>
      <c r="I105" s="26"/>
    </row>
    <row r="106" spans="1:9" x14ac:dyDescent="0.2">
      <c r="A106" s="13" t="s">
        <v>57</v>
      </c>
      <c r="B106" s="12"/>
      <c r="C106" s="12"/>
      <c r="D106" s="12"/>
      <c r="E106" s="12"/>
      <c r="F106" s="12"/>
      <c r="G106" s="29"/>
      <c r="H106" s="26"/>
      <c r="I106" s="26"/>
    </row>
    <row r="107" spans="1:9" x14ac:dyDescent="0.2">
      <c r="A107" s="13" t="s">
        <v>39</v>
      </c>
      <c r="B107" s="12"/>
      <c r="C107" s="12"/>
      <c r="D107" s="12"/>
      <c r="E107" s="12"/>
      <c r="F107" s="12"/>
      <c r="G107" s="29">
        <v>14</v>
      </c>
      <c r="H107" s="26">
        <v>24831.11</v>
      </c>
      <c r="I107" s="26">
        <v>17021.41</v>
      </c>
    </row>
    <row r="108" spans="1:9" x14ac:dyDescent="0.2">
      <c r="A108" s="13"/>
      <c r="B108" s="12"/>
      <c r="C108" s="12"/>
      <c r="D108" s="12"/>
      <c r="E108" s="12"/>
      <c r="F108" s="12"/>
      <c r="G108" s="29"/>
      <c r="H108" s="26"/>
      <c r="I108" s="26"/>
    </row>
    <row r="109" spans="1:9" x14ac:dyDescent="0.2">
      <c r="A109" s="13" t="s">
        <v>58</v>
      </c>
      <c r="B109" s="12"/>
      <c r="C109" s="12"/>
      <c r="D109" s="12"/>
      <c r="E109" s="12"/>
      <c r="F109" s="12"/>
      <c r="G109" s="29"/>
      <c r="H109" s="26"/>
      <c r="I109" s="26"/>
    </row>
    <row r="110" spans="1:9" x14ac:dyDescent="0.2">
      <c r="A110" s="13" t="s">
        <v>37</v>
      </c>
      <c r="B110" s="12"/>
      <c r="C110" s="12"/>
      <c r="D110" s="12"/>
      <c r="E110" s="12"/>
      <c r="F110" s="12"/>
      <c r="G110" s="29">
        <v>14</v>
      </c>
      <c r="H110" s="26">
        <v>0</v>
      </c>
      <c r="I110" s="26">
        <v>0</v>
      </c>
    </row>
    <row r="111" spans="1:9" x14ac:dyDescent="0.2">
      <c r="A111" s="13" t="s">
        <v>64</v>
      </c>
      <c r="B111" s="12"/>
      <c r="C111" s="12"/>
      <c r="D111" s="12"/>
      <c r="E111" s="12"/>
      <c r="F111" s="12"/>
      <c r="G111" s="29">
        <v>14</v>
      </c>
      <c r="H111" s="26">
        <v>309843</v>
      </c>
      <c r="I111" s="26">
        <v>296952</v>
      </c>
    </row>
    <row r="112" spans="1:9" x14ac:dyDescent="0.2">
      <c r="A112" s="13" t="s">
        <v>38</v>
      </c>
      <c r="B112" s="12"/>
      <c r="C112" s="12"/>
      <c r="D112" s="12"/>
      <c r="E112" s="12"/>
      <c r="F112" s="12"/>
      <c r="G112" s="29">
        <v>14</v>
      </c>
      <c r="H112" s="26">
        <f>26.82+71.2+766.56+5595.6+11133.08+17315.8+3268.2+4826.45+25531.28+13152.33+776.3+33.2+323.39+26.74+450+1278.52+348+159.77+510.45+481.9+1328.4+1197+428.96+1496.9+5.3+71.43</f>
        <v>90603.579999999987</v>
      </c>
      <c r="I112" s="26">
        <v>80371.240000000005</v>
      </c>
    </row>
    <row r="113" spans="1:9" x14ac:dyDescent="0.2">
      <c r="A113" s="13"/>
      <c r="B113" s="12"/>
      <c r="C113" s="12"/>
      <c r="D113" s="12"/>
      <c r="E113" s="12"/>
      <c r="F113" s="12"/>
      <c r="G113" s="29"/>
      <c r="H113" s="26"/>
      <c r="I113" s="26"/>
    </row>
    <row r="114" spans="1:9" x14ac:dyDescent="0.2">
      <c r="A114" s="13" t="s">
        <v>65</v>
      </c>
      <c r="B114" s="12"/>
      <c r="C114" s="12"/>
      <c r="D114" s="12"/>
      <c r="E114" s="12"/>
      <c r="F114" s="12"/>
      <c r="G114" s="29"/>
      <c r="H114" s="33">
        <v>0</v>
      </c>
      <c r="I114" s="33">
        <v>0</v>
      </c>
    </row>
    <row r="115" spans="1:9" x14ac:dyDescent="0.2">
      <c r="A115" s="13"/>
      <c r="B115" s="12"/>
      <c r="C115" s="12"/>
      <c r="D115" s="12"/>
      <c r="E115" s="12"/>
      <c r="F115" s="12"/>
      <c r="G115" s="29"/>
      <c r="H115" s="27">
        <f>SUM(H98:H114)</f>
        <v>521261.14</v>
      </c>
      <c r="I115" s="27">
        <f>SUM(I98:I114)</f>
        <v>492347.17</v>
      </c>
    </row>
    <row r="116" spans="1:9" x14ac:dyDescent="0.2">
      <c r="A116" s="11" t="s">
        <v>66</v>
      </c>
      <c r="B116" s="12"/>
      <c r="C116" s="12"/>
      <c r="D116" s="12"/>
      <c r="E116" s="12"/>
      <c r="F116" s="12"/>
      <c r="G116" s="29"/>
      <c r="H116" s="27">
        <f>+H96+H115</f>
        <v>715686.53</v>
      </c>
      <c r="I116" s="27">
        <f>+I96+I115</f>
        <v>618086.48300000001</v>
      </c>
    </row>
    <row r="117" spans="1:9" ht="15" thickBot="1" x14ac:dyDescent="0.25">
      <c r="A117" s="11" t="s">
        <v>67</v>
      </c>
      <c r="B117" s="12"/>
      <c r="C117" s="12"/>
      <c r="D117" s="12"/>
      <c r="E117" s="12"/>
      <c r="F117" s="12"/>
      <c r="G117" s="29"/>
      <c r="H117" s="28">
        <f>+H87+H116</f>
        <v>2446721.02</v>
      </c>
      <c r="I117" s="28">
        <f>+I87+I116</f>
        <v>2604676.2929999996</v>
      </c>
    </row>
    <row r="118" spans="1:9" ht="15" thickTop="1" x14ac:dyDescent="0.2">
      <c r="A118" s="13"/>
      <c r="B118" s="12"/>
      <c r="C118" s="12"/>
      <c r="D118" s="12"/>
      <c r="E118" s="12"/>
      <c r="F118" s="12"/>
      <c r="G118" s="29"/>
      <c r="H118" s="26">
        <f>+H69-H117</f>
        <v>0</v>
      </c>
      <c r="I118" s="26">
        <f>+I69-I117</f>
        <v>-2.9999995604157448E-3</v>
      </c>
    </row>
    <row r="119" spans="1:9" x14ac:dyDescent="0.2">
      <c r="A119" s="36"/>
      <c r="B119" s="37"/>
      <c r="C119" s="37"/>
      <c r="D119" s="37"/>
      <c r="E119" s="37"/>
      <c r="F119" s="37"/>
      <c r="G119" s="38"/>
      <c r="H119" s="33"/>
      <c r="I119" s="33"/>
    </row>
    <row r="120" spans="1:9" x14ac:dyDescent="0.2">
      <c r="A120" s="1"/>
      <c r="B120" s="1"/>
      <c r="C120" s="1"/>
      <c r="D120" s="1"/>
      <c r="E120" s="1"/>
      <c r="F120" s="1"/>
      <c r="G120" s="5"/>
      <c r="H120" s="39"/>
      <c r="I120" s="39"/>
    </row>
    <row r="121" spans="1:9" x14ac:dyDescent="0.2">
      <c r="A121" s="1"/>
      <c r="B121" s="1"/>
      <c r="C121" s="1"/>
      <c r="D121" s="1"/>
      <c r="E121" s="1"/>
      <c r="F121" s="1"/>
      <c r="G121" s="5"/>
      <c r="H121" s="39"/>
      <c r="I121" s="39"/>
    </row>
    <row r="122" spans="1:9" x14ac:dyDescent="0.2">
      <c r="A122" s="1"/>
      <c r="B122" s="1"/>
      <c r="C122" s="1"/>
      <c r="D122" s="1"/>
      <c r="E122" s="1"/>
      <c r="F122" s="1"/>
      <c r="G122" s="5"/>
      <c r="H122" s="39"/>
      <c r="I122" s="39"/>
    </row>
    <row r="123" spans="1:9" x14ac:dyDescent="0.2">
      <c r="A123" s="1"/>
      <c r="B123" s="1"/>
      <c r="C123" s="1"/>
      <c r="D123" s="1"/>
      <c r="E123" s="1"/>
      <c r="F123" s="1"/>
      <c r="H123" s="14"/>
      <c r="I123" s="14"/>
    </row>
    <row r="124" spans="1:9" x14ac:dyDescent="0.2">
      <c r="A124" s="1"/>
      <c r="B124" s="1"/>
      <c r="C124" s="1"/>
      <c r="D124" s="1"/>
      <c r="E124" s="1"/>
      <c r="F124" s="1"/>
      <c r="H124" s="14"/>
      <c r="I124" s="14"/>
    </row>
    <row r="125" spans="1:9" x14ac:dyDescent="0.2">
      <c r="A125" s="1"/>
      <c r="B125" s="1"/>
      <c r="C125" s="1"/>
      <c r="D125" s="1"/>
      <c r="E125" s="1"/>
      <c r="F125" s="1"/>
      <c r="H125" s="14"/>
      <c r="I125" s="14"/>
    </row>
    <row r="126" spans="1:9" x14ac:dyDescent="0.2">
      <c r="A126" s="1"/>
      <c r="B126" s="1"/>
      <c r="C126" s="1"/>
      <c r="D126" s="1"/>
      <c r="E126" s="1"/>
      <c r="F126" s="1"/>
      <c r="H126" s="14"/>
      <c r="I126" s="14"/>
    </row>
    <row r="127" spans="1:9" x14ac:dyDescent="0.2">
      <c r="A127" s="1"/>
      <c r="B127" s="1"/>
      <c r="C127" s="1"/>
      <c r="D127" s="1"/>
      <c r="E127" s="1"/>
      <c r="F127" s="1"/>
      <c r="H127" s="14"/>
      <c r="I127" s="14"/>
    </row>
    <row r="128" spans="1:9" x14ac:dyDescent="0.2">
      <c r="A128" s="1"/>
      <c r="B128" s="1"/>
      <c r="C128" s="1"/>
      <c r="D128" s="1"/>
      <c r="E128" s="1"/>
      <c r="F128" s="1"/>
      <c r="H128" s="14"/>
      <c r="I128" s="14"/>
    </row>
    <row r="129" spans="1:9" x14ac:dyDescent="0.2">
      <c r="A129" s="1"/>
      <c r="B129" s="1"/>
      <c r="C129" s="1"/>
      <c r="D129" s="1"/>
      <c r="E129" s="1"/>
      <c r="F129" s="1"/>
      <c r="H129" s="14"/>
      <c r="I129" s="14"/>
    </row>
    <row r="130" spans="1:9" x14ac:dyDescent="0.2">
      <c r="A130" s="1"/>
      <c r="B130" s="1"/>
      <c r="C130" s="1"/>
      <c r="D130" s="1"/>
      <c r="E130" s="1"/>
      <c r="F130" s="1"/>
      <c r="H130" s="14"/>
      <c r="I130" s="14"/>
    </row>
    <row r="131" spans="1:9" x14ac:dyDescent="0.2">
      <c r="A131" s="1"/>
      <c r="B131" s="1"/>
      <c r="C131" s="1"/>
      <c r="D131" s="1"/>
      <c r="E131" s="1"/>
      <c r="F131" s="1"/>
      <c r="H131" s="14"/>
      <c r="I131" s="14"/>
    </row>
    <row r="132" spans="1:9" x14ac:dyDescent="0.2">
      <c r="A132" s="1"/>
      <c r="B132" s="1"/>
      <c r="C132" s="1"/>
      <c r="D132" s="1"/>
      <c r="E132" s="1"/>
      <c r="F132" s="1"/>
      <c r="H132" s="14"/>
      <c r="I132" s="14"/>
    </row>
    <row r="133" spans="1:9" x14ac:dyDescent="0.2">
      <c r="A133" s="1"/>
      <c r="B133" s="1"/>
      <c r="C133" s="1"/>
      <c r="D133" s="1"/>
      <c r="E133" s="1"/>
      <c r="F133" s="1"/>
      <c r="H133" s="14"/>
      <c r="I133" s="14"/>
    </row>
    <row r="134" spans="1:9" x14ac:dyDescent="0.2">
      <c r="A134" s="1"/>
      <c r="B134" s="1"/>
      <c r="C134" s="1"/>
      <c r="D134" s="1"/>
      <c r="E134" s="1"/>
      <c r="F134" s="1"/>
      <c r="H134" s="14"/>
      <c r="I134" s="14"/>
    </row>
    <row r="135" spans="1:9" x14ac:dyDescent="0.2">
      <c r="A135" s="1"/>
      <c r="B135" s="1"/>
      <c r="C135" s="1"/>
      <c r="D135" s="1"/>
      <c r="E135" s="1"/>
      <c r="F135" s="1"/>
      <c r="H135" s="14"/>
      <c r="I135" s="14"/>
    </row>
    <row r="136" spans="1:9" x14ac:dyDescent="0.2">
      <c r="A136" s="1"/>
      <c r="B136" s="1"/>
      <c r="C136" s="1"/>
      <c r="D136" s="1"/>
      <c r="E136" s="1"/>
      <c r="F136" s="1"/>
      <c r="H136" s="14"/>
      <c r="I136" s="14"/>
    </row>
    <row r="137" spans="1:9" x14ac:dyDescent="0.2">
      <c r="A137" s="1"/>
      <c r="B137" s="1"/>
      <c r="C137" s="1"/>
      <c r="D137" s="1"/>
      <c r="E137" s="1"/>
      <c r="F137" s="1"/>
      <c r="H137" s="14"/>
      <c r="I137" s="14"/>
    </row>
    <row r="138" spans="1:9" x14ac:dyDescent="0.2">
      <c r="A138" s="1"/>
      <c r="B138" s="1"/>
      <c r="C138" s="1"/>
      <c r="D138" s="1"/>
      <c r="E138" s="1"/>
      <c r="F138" s="1"/>
      <c r="H138" s="14"/>
      <c r="I138" s="14"/>
    </row>
    <row r="139" spans="1:9" x14ac:dyDescent="0.2">
      <c r="A139" s="1"/>
      <c r="B139" s="1"/>
      <c r="C139" s="1"/>
      <c r="D139" s="1"/>
      <c r="E139" s="1"/>
      <c r="F139" s="1"/>
      <c r="H139" s="14"/>
      <c r="I139" s="14"/>
    </row>
    <row r="140" spans="1:9" x14ac:dyDescent="0.2">
      <c r="A140" s="1"/>
      <c r="B140" s="1"/>
      <c r="C140" s="1"/>
      <c r="D140" s="1"/>
      <c r="E140" s="1"/>
      <c r="F140" s="1"/>
      <c r="H140" s="14"/>
      <c r="I140" s="14"/>
    </row>
    <row r="141" spans="1:9" x14ac:dyDescent="0.2">
      <c r="A141" s="1"/>
      <c r="B141" s="1"/>
      <c r="C141" s="1"/>
      <c r="D141" s="1"/>
      <c r="E141" s="1"/>
      <c r="F141" s="1"/>
      <c r="H141" s="14"/>
      <c r="I141" s="14"/>
    </row>
    <row r="142" spans="1:9" x14ac:dyDescent="0.2">
      <c r="A142" s="1"/>
      <c r="B142" s="1"/>
      <c r="C142" s="1"/>
      <c r="D142" s="1"/>
      <c r="E142" s="1"/>
      <c r="F142" s="1"/>
      <c r="H142" s="14"/>
      <c r="I142" s="14"/>
    </row>
    <row r="143" spans="1:9" x14ac:dyDescent="0.2">
      <c r="A143" s="1"/>
      <c r="B143" s="1"/>
      <c r="C143" s="1"/>
      <c r="D143" s="1"/>
      <c r="E143" s="1"/>
      <c r="F143" s="1"/>
      <c r="H143" s="14"/>
      <c r="I143" s="14"/>
    </row>
    <row r="144" spans="1:9" x14ac:dyDescent="0.2">
      <c r="A144" s="1"/>
      <c r="B144" s="1"/>
      <c r="C144" s="1"/>
      <c r="D144" s="1"/>
      <c r="E144" s="1"/>
      <c r="F144" s="1"/>
      <c r="H144" s="14"/>
      <c r="I144" s="14"/>
    </row>
    <row r="145" spans="1:9" x14ac:dyDescent="0.2">
      <c r="A145" s="1"/>
      <c r="B145" s="1"/>
      <c r="C145" s="1"/>
      <c r="D145" s="1"/>
      <c r="E145" s="1"/>
      <c r="F145" s="1"/>
      <c r="H145" s="14"/>
      <c r="I145" s="14"/>
    </row>
    <row r="146" spans="1:9" x14ac:dyDescent="0.2">
      <c r="A146" s="1"/>
      <c r="B146" s="1"/>
      <c r="C146" s="1"/>
      <c r="D146" s="1"/>
      <c r="E146" s="1"/>
      <c r="F146" s="1"/>
      <c r="H146" s="14"/>
      <c r="I146" s="14"/>
    </row>
    <row r="147" spans="1:9" x14ac:dyDescent="0.2">
      <c r="A147" s="1"/>
      <c r="B147" s="1"/>
      <c r="C147" s="1"/>
      <c r="D147" s="1"/>
      <c r="E147" s="1"/>
      <c r="F147" s="1"/>
      <c r="H147" s="14"/>
      <c r="I147" s="14"/>
    </row>
    <row r="148" spans="1:9" x14ac:dyDescent="0.2">
      <c r="A148" s="1"/>
      <c r="B148" s="1"/>
      <c r="C148" s="1"/>
      <c r="D148" s="1"/>
      <c r="E148" s="1"/>
      <c r="F148" s="1"/>
      <c r="H148" s="14"/>
      <c r="I148" s="14"/>
    </row>
    <row r="149" spans="1:9" x14ac:dyDescent="0.2">
      <c r="A149" s="1"/>
      <c r="B149" s="1"/>
      <c r="C149" s="1"/>
      <c r="D149" s="1"/>
      <c r="E149" s="1"/>
      <c r="F149" s="1"/>
      <c r="H149" s="14"/>
      <c r="I149" s="14"/>
    </row>
    <row r="150" spans="1:9" x14ac:dyDescent="0.2">
      <c r="A150" s="1"/>
      <c r="B150" s="1"/>
      <c r="C150" s="1"/>
      <c r="D150" s="1"/>
      <c r="E150" s="1"/>
      <c r="F150" s="1"/>
      <c r="H150" s="14"/>
      <c r="I150" s="14"/>
    </row>
    <row r="151" spans="1:9" x14ac:dyDescent="0.2">
      <c r="A151" s="1"/>
      <c r="B151" s="1"/>
      <c r="C151" s="1"/>
      <c r="D151" s="1"/>
      <c r="E151" s="1"/>
      <c r="F151" s="1"/>
      <c r="H151" s="14"/>
      <c r="I151" s="14"/>
    </row>
    <row r="152" spans="1:9" x14ac:dyDescent="0.2">
      <c r="A152" s="1"/>
      <c r="B152" s="1"/>
      <c r="C152" s="1"/>
      <c r="D152" s="1"/>
      <c r="E152" s="1"/>
      <c r="F152" s="1"/>
      <c r="H152" s="14"/>
      <c r="I152" s="14"/>
    </row>
    <row r="153" spans="1:9" x14ac:dyDescent="0.2">
      <c r="A153" s="1"/>
      <c r="B153" s="1"/>
      <c r="C153" s="1"/>
      <c r="D153" s="1"/>
      <c r="E153" s="1"/>
      <c r="F153" s="1"/>
      <c r="H153" s="14"/>
      <c r="I153" s="14"/>
    </row>
    <row r="154" spans="1:9" x14ac:dyDescent="0.2">
      <c r="A154" s="1"/>
      <c r="B154" s="1"/>
      <c r="C154" s="1"/>
      <c r="D154" s="1"/>
      <c r="E154" s="1"/>
      <c r="F154" s="1"/>
    </row>
    <row r="155" spans="1:9" x14ac:dyDescent="0.2">
      <c r="A155" s="1"/>
      <c r="B155" s="1"/>
      <c r="C155" s="1"/>
      <c r="D155" s="1"/>
      <c r="E155" s="1"/>
      <c r="F155" s="1"/>
    </row>
  </sheetData>
  <mergeCells count="8">
    <mergeCell ref="A13:F13"/>
    <mergeCell ref="A75:F75"/>
    <mergeCell ref="A6:I6"/>
    <mergeCell ref="A10:F10"/>
    <mergeCell ref="G10:I10"/>
    <mergeCell ref="A11:F12"/>
    <mergeCell ref="G11:G12"/>
    <mergeCell ref="H11:I11"/>
  </mergeCells>
  <hyperlinks>
    <hyperlink ref="K1" location="Índice!B18:C51" display="Índice"/>
  </hyperlinks>
  <pageMargins left="0.7" right="0.7" top="0.75" bottom="0.75" header="0.3" footer="0.3"/>
  <pageSetup scale="72" orientation="portrait" r:id="rId1"/>
  <rowBreaks count="1" manualBreakCount="1">
    <brk id="7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Balanço2021</vt:lpstr>
      <vt:lpstr>Balanço2021!Área_de_Impressão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2022-04-20T09:32:59Z</dcterms:modified>
</cp:coreProperties>
</file>