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90" yWindow="60" windowWidth="9405" windowHeight="4230" tabRatio="601" activeTab="0"/>
  </bookViews>
  <sheets>
    <sheet name=" aveiro" sheetId="1" r:id="rId1"/>
  </sheets>
  <definedNames/>
  <calcPr fullCalcOnLoad="1"/>
</workbook>
</file>

<file path=xl/comments1.xml><?xml version="1.0" encoding="utf-8"?>
<comments xmlns="http://schemas.openxmlformats.org/spreadsheetml/2006/main">
  <authors>
    <author>Elisabete Santos</author>
  </authors>
  <commentList>
    <comment ref="C60" authorId="0">
      <text>
        <r>
          <rPr>
            <b/>
            <sz val="9"/>
            <rFont val="Tahoma"/>
            <family val="2"/>
          </rPr>
          <t>Elisabete Santos:</t>
        </r>
        <r>
          <rPr>
            <sz val="9"/>
            <rFont val="Tahoma"/>
            <family val="2"/>
          </rPr>
          <t xml:space="preserve">
compra instalações maio de 2017; empréstimo cgd obras reabilitação;</t>
        </r>
      </text>
    </comment>
    <comment ref="F53" authorId="0">
      <text>
        <r>
          <rPr>
            <b/>
            <sz val="9"/>
            <rFont val="Tahoma"/>
            <family val="2"/>
          </rPr>
          <t>Elisabete Santos:</t>
        </r>
        <r>
          <rPr>
            <sz val="9"/>
            <rFont val="Tahoma"/>
            <family val="2"/>
          </rPr>
          <t xml:space="preserve">
srº domingo (PSI);</t>
        </r>
      </text>
    </comment>
    <comment ref="C82" authorId="0">
      <text>
        <r>
          <rPr>
            <b/>
            <sz val="8"/>
            <rFont val="Tahoma"/>
            <family val="2"/>
          </rPr>
          <t>Elisabete Santos:</t>
        </r>
        <r>
          <rPr>
            <sz val="8"/>
            <rFont val="Tahoma"/>
            <family val="2"/>
          </rPr>
          <t xml:space="preserve">
multirisco e equipamentos;
</t>
        </r>
      </text>
    </comment>
    <comment ref="C86" authorId="0">
      <text>
        <r>
          <rPr>
            <b/>
            <sz val="9"/>
            <rFont val="Tahoma"/>
            <family val="2"/>
          </rPr>
          <t>Elisabete Santos:</t>
        </r>
        <r>
          <rPr>
            <sz val="9"/>
            <rFont val="Tahoma"/>
            <family val="2"/>
          </rPr>
          <t xml:space="preserve">
incluí quotas de condomínio;</t>
        </r>
      </text>
    </comment>
  </commentList>
</comments>
</file>

<file path=xl/sharedStrings.xml><?xml version="1.0" encoding="utf-8"?>
<sst xmlns="http://schemas.openxmlformats.org/spreadsheetml/2006/main" count="74" uniqueCount="54">
  <si>
    <t>TOTAL</t>
  </si>
  <si>
    <t xml:space="preserve">Outros </t>
  </si>
  <si>
    <t xml:space="preserve">TOTAL </t>
  </si>
  <si>
    <t>RESUMO</t>
  </si>
  <si>
    <t>Combustíveis</t>
  </si>
  <si>
    <t xml:space="preserve">Seguros </t>
  </si>
  <si>
    <t>Quotizações</t>
  </si>
  <si>
    <t>Donativos</t>
  </si>
  <si>
    <t>SALDO</t>
  </si>
  <si>
    <t>Funcionamento</t>
  </si>
  <si>
    <t>Apoios de Municipios</t>
  </si>
  <si>
    <t>GASTOS</t>
  </si>
  <si>
    <t>RENDIMENTOS</t>
  </si>
  <si>
    <t>AGD</t>
  </si>
  <si>
    <t>Delegação de Aveiro</t>
  </si>
  <si>
    <t>Saldo de prejuízo</t>
  </si>
  <si>
    <t>Atividades Associativas</t>
  </si>
  <si>
    <t xml:space="preserve">Direção </t>
  </si>
  <si>
    <t>FUNCIONAMENTO (Gastos e, Rendimentos gerais)</t>
  </si>
  <si>
    <t>Fornecimento e, Serviços Externos</t>
  </si>
  <si>
    <t>Ferramentas e, Utensílios desgaste Rápido</t>
  </si>
  <si>
    <t>Consumiveis Informatica e, Telecomunicações</t>
  </si>
  <si>
    <t>Aprovisionamento e, Estacionário</t>
  </si>
  <si>
    <t>Contencioso e, Notariado</t>
  </si>
  <si>
    <t>Limpeza, Higiene e, Conforto</t>
  </si>
  <si>
    <t>Conservação e, reparação (instalações,máquinas)</t>
  </si>
  <si>
    <t>Água (Apoio INR)</t>
  </si>
  <si>
    <t>Apoio INR</t>
  </si>
  <si>
    <t>Amortizações</t>
  </si>
  <si>
    <t>Eletricidade (Apoio INR)</t>
  </si>
  <si>
    <t>Comunicação (telefone,telemoveis,internet) - (Apoio INR)</t>
  </si>
  <si>
    <t>AÇÃO SOCIAL</t>
  </si>
  <si>
    <t>Centro Atendimento, Acompanhamento , Reabilitação</t>
  </si>
  <si>
    <t>Encargos com Pessoal - TOTAL</t>
  </si>
  <si>
    <t>Acordo atípico</t>
  </si>
  <si>
    <t>Fornecimento e, Serviços Externos-TOTAL</t>
  </si>
  <si>
    <t>Coordenação</t>
  </si>
  <si>
    <t xml:space="preserve">Formação Pessoal, Segurança e, higiene </t>
  </si>
  <si>
    <t>a contratar - tss</t>
  </si>
  <si>
    <t>a contratar - psicologa</t>
  </si>
  <si>
    <t>Ação Social</t>
  </si>
  <si>
    <t>a contratar - terapeuta ocupacional</t>
  </si>
  <si>
    <t>a contratar - técnico de orientação e mobilidade</t>
  </si>
  <si>
    <t>a contratar - técnico de informática e comunicações</t>
  </si>
  <si>
    <t>Comparticipações de utentes</t>
  </si>
  <si>
    <t xml:space="preserve">Encargos com Pessoal - Administrativa  (Apoio INR) </t>
  </si>
  <si>
    <t xml:space="preserve">Comunicação (ctt) </t>
  </si>
  <si>
    <t>Orçamento para 2023</t>
  </si>
  <si>
    <t>Funcionamento dos Orgãos</t>
  </si>
  <si>
    <t>ATIVIDADES ASSOCIATIVAS</t>
  </si>
  <si>
    <t>Passeios e, convivios</t>
  </si>
  <si>
    <t>Comparticipações/outros</t>
  </si>
  <si>
    <t>Festa de Natal</t>
  </si>
  <si>
    <t xml:space="preserve">FUNCIONAMENTO ORGÃOS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</si>
</sst>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sc.&quot;;\-#,##0\ &quot;Esc.&quot;"/>
    <numFmt numFmtId="167" formatCode="#,##0\ &quot;Esc.&quot;;[Red]\-#,##0\ &quot;E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_-* #,##0.000\ _E_s_c_._-;\-* #,##0.000\ _E_s_c_._-;_-* &quot;-&quot;???\ _E_s_c_._-;_-@_-"/>
    <numFmt numFmtId="175" formatCode="_-* #,##0.00\ _E_s_c_._-;\-* #,##0.00\ _E_s_c_._-;_-* &quot;-&quot;???\ _E_s_c_._-;_-@_-"/>
    <numFmt numFmtId="176" formatCode="#,##0.000_ ;\-#,##0.000\ "/>
    <numFmt numFmtId="177" formatCode="0.000"/>
    <numFmt numFmtId="178" formatCode="#,##0.000"/>
    <numFmt numFmtId="179" formatCode="#,##0\$"/>
    <numFmt numFmtId="180" formatCode="#,##0.0"/>
    <numFmt numFmtId="181" formatCode="#,##0.0000"/>
    <numFmt numFmtId="182" formatCode="#,##0.00000"/>
    <numFmt numFmtId="183" formatCode="#,##0.000000"/>
  </numFmts>
  <fonts count="5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4" applyNumberFormat="0" applyAlignment="0" applyProtection="0"/>
    <xf numFmtId="0" fontId="40" fillId="0" borderId="5" applyNumberFormat="0" applyFill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2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5" fillId="20" borderId="7" applyNumberFormat="0" applyAlignment="0" applyProtection="0"/>
    <xf numFmtId="17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3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7" fillId="0" borderId="1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4" fillId="0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8" fillId="0" borderId="0" xfId="0" applyNumberFormat="1" applyFont="1" applyAlignment="1">
      <alignment horizontal="right"/>
    </xf>
    <xf numFmtId="3" fontId="5" fillId="0" borderId="15" xfId="0" applyNumberFormat="1" applyFont="1" applyBorder="1" applyAlignment="1">
      <alignment/>
    </xf>
    <xf numFmtId="3" fontId="9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left"/>
    </xf>
    <xf numFmtId="3" fontId="10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9" fillId="0" borderId="0" xfId="0" applyNumberFormat="1" applyFont="1" applyAlignment="1">
      <alignment/>
    </xf>
    <xf numFmtId="3" fontId="7" fillId="0" borderId="10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8" fillId="0" borderId="15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0" xfId="0" applyNumberFormat="1" applyFont="1" applyBorder="1" applyAlignment="1">
      <alignment horizontal="left" vertical="center"/>
    </xf>
    <xf numFmtId="3" fontId="7" fillId="0" borderId="19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7" fillId="0" borderId="13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3" fontId="7" fillId="0" borderId="21" xfId="0" applyNumberFormat="1" applyFont="1" applyBorder="1" applyAlignment="1">
      <alignment/>
    </xf>
    <xf numFmtId="3" fontId="7" fillId="0" borderId="12" xfId="0" applyNumberFormat="1" applyFont="1" applyBorder="1" applyAlignment="1">
      <alignment horizontal="left"/>
    </xf>
    <xf numFmtId="3" fontId="7" fillId="0" borderId="13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left"/>
    </xf>
    <xf numFmtId="3" fontId="7" fillId="0" borderId="23" xfId="0" applyNumberFormat="1" applyFont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 horizontal="right"/>
    </xf>
    <xf numFmtId="3" fontId="7" fillId="0" borderId="24" xfId="0" applyNumberFormat="1" applyFont="1" applyBorder="1" applyAlignment="1">
      <alignment horizontal="left"/>
    </xf>
    <xf numFmtId="3" fontId="7" fillId="0" borderId="25" xfId="0" applyNumberFormat="1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 horizontal="right"/>
    </xf>
    <xf numFmtId="3" fontId="7" fillId="0" borderId="18" xfId="0" applyNumberFormat="1" applyFont="1" applyFill="1" applyBorder="1" applyAlignment="1">
      <alignment horizontal="right"/>
    </xf>
    <xf numFmtId="3" fontId="7" fillId="0" borderId="19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27" xfId="0" applyNumberFormat="1" applyFont="1" applyBorder="1" applyAlignment="1">
      <alignment/>
    </xf>
    <xf numFmtId="3" fontId="7" fillId="0" borderId="28" xfId="0" applyNumberFormat="1" applyFont="1" applyBorder="1" applyAlignment="1">
      <alignment/>
    </xf>
    <xf numFmtId="3" fontId="7" fillId="0" borderId="29" xfId="0" applyNumberFormat="1" applyFont="1" applyBorder="1" applyAlignment="1">
      <alignment/>
    </xf>
    <xf numFmtId="3" fontId="7" fillId="0" borderId="30" xfId="0" applyNumberFormat="1" applyFont="1" applyBorder="1" applyAlignment="1">
      <alignment/>
    </xf>
    <xf numFmtId="3" fontId="7" fillId="0" borderId="31" xfId="0" applyNumberFormat="1" applyFont="1" applyBorder="1" applyAlignment="1">
      <alignment/>
    </xf>
    <xf numFmtId="3" fontId="7" fillId="0" borderId="32" xfId="0" applyNumberFormat="1" applyFont="1" applyBorder="1" applyAlignment="1">
      <alignment/>
    </xf>
    <xf numFmtId="3" fontId="7" fillId="0" borderId="28" xfId="0" applyNumberFormat="1" applyFont="1" applyBorder="1" applyAlignment="1">
      <alignment horizontal="left"/>
    </xf>
    <xf numFmtId="3" fontId="7" fillId="0" borderId="29" xfId="0" applyNumberFormat="1" applyFont="1" applyFill="1" applyBorder="1" applyAlignment="1">
      <alignment horizontal="right"/>
    </xf>
    <xf numFmtId="3" fontId="7" fillId="0" borderId="28" xfId="0" applyNumberFormat="1" applyFont="1" applyBorder="1" applyAlignment="1">
      <alignment horizontal="left" wrapText="1"/>
    </xf>
    <xf numFmtId="3" fontId="7" fillId="0" borderId="23" xfId="0" applyNumberFormat="1" applyFont="1" applyBorder="1" applyAlignment="1">
      <alignment horizontal="left"/>
    </xf>
    <xf numFmtId="3" fontId="7" fillId="0" borderId="33" xfId="0" applyNumberFormat="1" applyFont="1" applyBorder="1" applyAlignment="1">
      <alignment horizontal="left"/>
    </xf>
    <xf numFmtId="3" fontId="7" fillId="0" borderId="34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3" fontId="7" fillId="0" borderId="35" xfId="0" applyNumberFormat="1" applyFont="1" applyBorder="1" applyAlignment="1">
      <alignment horizontal="left"/>
    </xf>
    <xf numFmtId="3" fontId="7" fillId="0" borderId="36" xfId="0" applyNumberFormat="1" applyFont="1" applyBorder="1" applyAlignment="1">
      <alignment horizontal="right"/>
    </xf>
    <xf numFmtId="3" fontId="7" fillId="0" borderId="12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3" fontId="0" fillId="0" borderId="0" xfId="0" applyNumberFormat="1" applyFont="1" applyBorder="1" applyAlignment="1">
      <alignment horizontal="center"/>
    </xf>
    <xf numFmtId="3" fontId="7" fillId="0" borderId="37" xfId="0" applyNumberFormat="1" applyFont="1" applyBorder="1" applyAlignment="1">
      <alignment wrapText="1"/>
    </xf>
    <xf numFmtId="3" fontId="7" fillId="0" borderId="37" xfId="0" applyNumberFormat="1" applyFont="1" applyBorder="1" applyAlignment="1">
      <alignment horizontal="left" vertical="center"/>
    </xf>
    <xf numFmtId="3" fontId="7" fillId="0" borderId="13" xfId="0" applyNumberFormat="1" applyFont="1" applyBorder="1" applyAlignment="1">
      <alignment horizontal="right" vertical="center"/>
    </xf>
    <xf numFmtId="3" fontId="7" fillId="0" borderId="24" xfId="0" applyNumberFormat="1" applyFont="1" applyBorder="1" applyAlignment="1">
      <alignment wrapText="1"/>
    </xf>
    <xf numFmtId="3" fontId="7" fillId="0" borderId="24" xfId="0" applyNumberFormat="1" applyFont="1" applyBorder="1" applyAlignment="1">
      <alignment horizontal="left" vertical="center"/>
    </xf>
    <xf numFmtId="3" fontId="7" fillId="0" borderId="27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wrapText="1"/>
    </xf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wrapText="1"/>
    </xf>
    <xf numFmtId="3" fontId="7" fillId="0" borderId="0" xfId="0" applyNumberFormat="1" applyFont="1" applyBorder="1" applyAlignment="1">
      <alignment horizontal="right" vertical="center"/>
    </xf>
    <xf numFmtId="3" fontId="7" fillId="0" borderId="38" xfId="0" applyNumberFormat="1" applyFont="1" applyBorder="1" applyAlignment="1">
      <alignment/>
    </xf>
    <xf numFmtId="3" fontId="7" fillId="0" borderId="39" xfId="0" applyNumberFormat="1" applyFont="1" applyBorder="1" applyAlignment="1">
      <alignment horizontal="right"/>
    </xf>
    <xf numFmtId="3" fontId="5" fillId="0" borderId="40" xfId="0" applyNumberFormat="1" applyFont="1" applyBorder="1" applyAlignment="1">
      <alignment horizontal="center"/>
    </xf>
    <xf numFmtId="3" fontId="5" fillId="0" borderId="41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8" fillId="0" borderId="42" xfId="0" applyNumberFormat="1" applyFont="1" applyBorder="1" applyAlignment="1">
      <alignment horizontal="center" vertical="center"/>
    </xf>
    <xf numFmtId="3" fontId="8" fillId="0" borderId="43" xfId="0" applyNumberFormat="1" applyFont="1" applyBorder="1" applyAlignment="1">
      <alignment horizontal="center" vertical="center"/>
    </xf>
    <xf numFmtId="3" fontId="5" fillId="0" borderId="42" xfId="0" applyNumberFormat="1" applyFont="1" applyBorder="1" applyAlignment="1">
      <alignment horizontal="center"/>
    </xf>
    <xf numFmtId="3" fontId="5" fillId="0" borderId="43" xfId="0" applyNumberFormat="1" applyFont="1" applyBorder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9"/>
  <sheetViews>
    <sheetView tabSelected="1" zoomScalePageLayoutView="0" workbookViewId="0" topLeftCell="A83">
      <selection activeCell="K96" sqref="K96"/>
    </sheetView>
  </sheetViews>
  <sheetFormatPr defaultColWidth="9.140625" defaultRowHeight="12.75"/>
  <cols>
    <col min="1" max="1" width="3.421875" style="1" customWidth="1"/>
    <col min="2" max="2" width="55.28125" style="1" customWidth="1"/>
    <col min="3" max="3" width="17.28125" style="1" customWidth="1"/>
    <col min="4" max="4" width="2.00390625" style="8" customWidth="1"/>
    <col min="5" max="5" width="36.7109375" style="1" customWidth="1"/>
    <col min="6" max="6" width="13.57421875" style="1" customWidth="1"/>
    <col min="7" max="8" width="9.140625" style="1" customWidth="1"/>
    <col min="9" max="9" width="10.140625" style="1" bestFit="1" customWidth="1"/>
    <col min="10" max="16384" width="9.140625" style="1" customWidth="1"/>
  </cols>
  <sheetData>
    <row r="1" ht="12.75"/>
    <row r="2" ht="12.75">
      <c r="B2" s="1" t="s">
        <v>14</v>
      </c>
    </row>
    <row r="3" ht="12.75">
      <c r="B3" s="74" t="s">
        <v>47</v>
      </c>
    </row>
    <row r="4" ht="12.75"/>
    <row r="5" ht="12.75"/>
    <row r="6" spans="1:7" ht="23.25">
      <c r="A6" s="96" t="s">
        <v>3</v>
      </c>
      <c r="B6" s="96"/>
      <c r="C6" s="96"/>
      <c r="D6" s="96"/>
      <c r="E6" s="96"/>
      <c r="F6" s="96"/>
      <c r="G6" s="9"/>
    </row>
    <row r="7" spans="1:5" ht="12.75">
      <c r="A7" s="4"/>
      <c r="B7" s="4"/>
      <c r="C7" s="4"/>
      <c r="D7" s="5"/>
      <c r="E7" s="4"/>
    </row>
    <row r="8" spans="1:5" ht="12.75">
      <c r="A8" s="4"/>
      <c r="B8" s="4"/>
      <c r="C8" s="4"/>
      <c r="D8" s="5"/>
      <c r="E8" s="4"/>
    </row>
    <row r="9" spans="1:5" ht="13.5" thickBot="1">
      <c r="A9" s="4"/>
      <c r="B9" s="4"/>
      <c r="C9" s="4"/>
      <c r="D9" s="5"/>
      <c r="E9" s="4"/>
    </row>
    <row r="10" spans="1:6" ht="25.5" customHeight="1" thickBot="1">
      <c r="A10" s="4"/>
      <c r="B10" s="97" t="s">
        <v>11</v>
      </c>
      <c r="C10" s="98"/>
      <c r="D10" s="10"/>
      <c r="E10" s="34" t="s">
        <v>12</v>
      </c>
      <c r="F10" s="11"/>
    </row>
    <row r="11" spans="1:6" ht="30" customHeight="1">
      <c r="A11" s="4"/>
      <c r="B11" s="12" t="s">
        <v>9</v>
      </c>
      <c r="C11" s="2">
        <f>C61</f>
        <v>25622.84</v>
      </c>
      <c r="D11" s="3"/>
      <c r="E11" s="35">
        <f>+F57</f>
        <v>23558.84</v>
      </c>
      <c r="F11" s="8"/>
    </row>
    <row r="12" spans="1:6" ht="30" customHeight="1">
      <c r="A12" s="4"/>
      <c r="B12" s="63" t="s">
        <v>40</v>
      </c>
      <c r="C12" s="14">
        <f>+C88</f>
        <v>92005.3678</v>
      </c>
      <c r="D12" s="3"/>
      <c r="E12" s="35">
        <f>+F88</f>
        <v>72080.06224000003</v>
      </c>
      <c r="F12" s="8"/>
    </row>
    <row r="13" spans="1:6" ht="30" customHeight="1">
      <c r="A13" s="4"/>
      <c r="B13" s="77" t="s">
        <v>16</v>
      </c>
      <c r="C13" s="64">
        <f>+C96</f>
        <v>6076</v>
      </c>
      <c r="D13" s="3"/>
      <c r="E13" s="35">
        <f>+F96</f>
        <v>6076</v>
      </c>
      <c r="F13" s="8"/>
    </row>
    <row r="14" spans="1:6" ht="30" customHeight="1" thickBot="1">
      <c r="A14" s="4"/>
      <c r="B14" s="49" t="s">
        <v>48</v>
      </c>
      <c r="C14" s="40">
        <f>+C104</f>
        <v>500</v>
      </c>
      <c r="D14" s="3"/>
      <c r="E14" s="15">
        <f>+F104</f>
        <v>0</v>
      </c>
      <c r="F14" s="8"/>
    </row>
    <row r="15" spans="1:5" ht="24" customHeight="1" thickBot="1">
      <c r="A15" s="4"/>
      <c r="B15" s="16" t="s">
        <v>0</v>
      </c>
      <c r="C15" s="41">
        <f>SUM(C11:C14)</f>
        <v>124204.2078</v>
      </c>
      <c r="D15" s="3"/>
      <c r="E15" s="17">
        <f>SUM(E11:E14)</f>
        <v>101714.90224000002</v>
      </c>
    </row>
    <row r="16" spans="1:5" ht="12.75" hidden="1">
      <c r="A16" s="4"/>
      <c r="B16" s="4"/>
      <c r="C16" s="4"/>
      <c r="D16" s="5"/>
      <c r="E16" s="4"/>
    </row>
    <row r="17" spans="1:5" ht="12.75" hidden="1">
      <c r="A17" s="4"/>
      <c r="B17" s="4"/>
      <c r="C17" s="4"/>
      <c r="D17" s="5"/>
      <c r="E17" s="4"/>
    </row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spans="3:5" ht="25.5" customHeight="1">
      <c r="C47" s="16" t="s">
        <v>15</v>
      </c>
      <c r="E47" s="44">
        <f>+E15-C15</f>
        <v>-22489.30555999998</v>
      </c>
    </row>
    <row r="48" ht="12.75"/>
    <row r="49" ht="12.75"/>
    <row r="50" spans="1:6" ht="19.5" customHeight="1" thickBot="1">
      <c r="A50" s="18" t="s">
        <v>18</v>
      </c>
      <c r="B50" s="19"/>
      <c r="C50" s="19"/>
      <c r="D50" s="20"/>
      <c r="E50" s="21"/>
      <c r="F50" s="20"/>
    </row>
    <row r="51" spans="1:6" ht="19.5" customHeight="1" thickBot="1">
      <c r="A51" s="21"/>
      <c r="B51" s="93" t="s">
        <v>11</v>
      </c>
      <c r="C51" s="94"/>
      <c r="D51" s="20"/>
      <c r="E51" s="93" t="s">
        <v>12</v>
      </c>
      <c r="F51" s="94"/>
    </row>
    <row r="52" spans="1:6" ht="19.5" customHeight="1" thickBot="1">
      <c r="A52" s="21"/>
      <c r="B52" s="22" t="s">
        <v>19</v>
      </c>
      <c r="C52" s="19"/>
      <c r="D52" s="20"/>
      <c r="E52" s="19"/>
      <c r="F52" s="19"/>
    </row>
    <row r="53" spans="1:6" ht="19.5" customHeight="1">
      <c r="A53" s="21"/>
      <c r="B53" s="12" t="s">
        <v>30</v>
      </c>
      <c r="C53" s="32">
        <v>468</v>
      </c>
      <c r="D53" s="20"/>
      <c r="E53" s="12" t="s">
        <v>7</v>
      </c>
      <c r="F53" s="36">
        <f>273*12</f>
        <v>3276</v>
      </c>
    </row>
    <row r="54" spans="1:6" ht="19.5" customHeight="1">
      <c r="A54" s="21"/>
      <c r="B54" s="46" t="s">
        <v>26</v>
      </c>
      <c r="C54" s="47">
        <v>225</v>
      </c>
      <c r="D54" s="20"/>
      <c r="E54" s="45" t="s">
        <v>6</v>
      </c>
      <c r="F54" s="37">
        <v>1200</v>
      </c>
    </row>
    <row r="55" spans="1:6" ht="19.5" customHeight="1">
      <c r="A55" s="19"/>
      <c r="B55" s="13" t="s">
        <v>29</v>
      </c>
      <c r="C55" s="42">
        <v>480</v>
      </c>
      <c r="D55" s="20"/>
      <c r="E55" s="13" t="s">
        <v>10</v>
      </c>
      <c r="F55" s="14">
        <v>10000</v>
      </c>
    </row>
    <row r="56" spans="1:6" ht="19.5" customHeight="1" thickBot="1">
      <c r="A56" s="19"/>
      <c r="B56" s="52" t="s">
        <v>45</v>
      </c>
      <c r="C56" s="51">
        <f>+(375)*14*1.223+(375)*14*0.009+11*22*4.52+29*12</f>
        <v>7909.840000000001</v>
      </c>
      <c r="D56" s="20"/>
      <c r="E56" s="49" t="s">
        <v>27</v>
      </c>
      <c r="F56" s="62">
        <f>+C53+C54+C55+C56</f>
        <v>9082.84</v>
      </c>
    </row>
    <row r="57" spans="1:6" ht="19.5" customHeight="1">
      <c r="A57" s="19"/>
      <c r="B57" s="23" t="s">
        <v>0</v>
      </c>
      <c r="C57" s="23">
        <f>SUM(C53:C56)</f>
        <v>9082.84</v>
      </c>
      <c r="D57" s="20"/>
      <c r="E57" s="19"/>
      <c r="F57" s="23">
        <f>SUM(F53:F56)</f>
        <v>23558.84</v>
      </c>
    </row>
    <row r="58" spans="1:6" ht="15">
      <c r="A58" s="19"/>
      <c r="B58" s="25"/>
      <c r="C58" s="26"/>
      <c r="D58" s="20"/>
      <c r="E58" s="19"/>
      <c r="F58" s="19"/>
    </row>
    <row r="59" spans="1:6" ht="19.5" customHeight="1" thickBot="1">
      <c r="A59" s="19"/>
      <c r="B59" s="25"/>
      <c r="C59" s="26"/>
      <c r="D59" s="20"/>
      <c r="E59" s="19"/>
      <c r="F59" s="19"/>
    </row>
    <row r="60" spans="1:6" ht="19.5" customHeight="1" thickBot="1">
      <c r="A60" s="19"/>
      <c r="B60" s="75" t="s">
        <v>28</v>
      </c>
      <c r="C60" s="76">
        <v>16540</v>
      </c>
      <c r="D60" s="20"/>
      <c r="E60" s="19"/>
      <c r="F60" s="19"/>
    </row>
    <row r="61" spans="1:6" ht="19.5" customHeight="1" thickBot="1">
      <c r="A61" s="19"/>
      <c r="B61" s="23" t="s">
        <v>0</v>
      </c>
      <c r="C61" s="24">
        <f>SUM(C60+C57)</f>
        <v>25622.84</v>
      </c>
      <c r="D61" s="20"/>
      <c r="E61" s="19"/>
      <c r="F61" s="19"/>
    </row>
    <row r="62" spans="1:6" ht="19.5" customHeight="1">
      <c r="A62" s="19"/>
      <c r="B62" s="23" t="s">
        <v>8</v>
      </c>
      <c r="C62" s="23">
        <f>+F57-C61</f>
        <v>-2064</v>
      </c>
      <c r="D62" s="20"/>
      <c r="E62" s="19"/>
      <c r="F62" s="19"/>
    </row>
    <row r="63" spans="1:6" ht="19.5" customHeight="1">
      <c r="A63" s="19"/>
      <c r="B63" s="23"/>
      <c r="C63" s="23"/>
      <c r="D63" s="20"/>
      <c r="E63" s="19"/>
      <c r="F63" s="19"/>
    </row>
    <row r="64" spans="1:6" ht="20.25" customHeight="1">
      <c r="A64" s="11"/>
      <c r="B64" s="27"/>
      <c r="C64" s="28"/>
      <c r="D64" s="29"/>
      <c r="E64" s="30"/>
      <c r="F64" s="30"/>
    </row>
    <row r="65" spans="1:6" ht="19.5" customHeight="1" thickBot="1">
      <c r="A65" s="31" t="s">
        <v>31</v>
      </c>
      <c r="B65" s="23"/>
      <c r="C65" s="23"/>
      <c r="D65" s="20"/>
      <c r="E65" s="19"/>
      <c r="F65" s="19"/>
    </row>
    <row r="66" spans="1:6" ht="19.5" customHeight="1" thickBot="1">
      <c r="A66" s="7"/>
      <c r="B66" s="93" t="s">
        <v>11</v>
      </c>
      <c r="C66" s="94"/>
      <c r="D66" s="53"/>
      <c r="E66" s="99" t="s">
        <v>12</v>
      </c>
      <c r="F66" s="100"/>
    </row>
    <row r="67" spans="1:6" ht="19.5" customHeight="1" thickBot="1">
      <c r="A67" s="7"/>
      <c r="B67" s="21" t="s">
        <v>32</v>
      </c>
      <c r="C67" s="19"/>
      <c r="D67" s="20"/>
      <c r="E67" s="54"/>
      <c r="F67" s="54"/>
    </row>
    <row r="68" spans="1:6" ht="19.5" customHeight="1">
      <c r="A68" s="6"/>
      <c r="B68" s="12" t="s">
        <v>38</v>
      </c>
      <c r="C68" s="56">
        <f>1019*14*1.223+990*0.009*14+4.52*11*22</f>
        <v>18665.898000000005</v>
      </c>
      <c r="D68" s="3"/>
      <c r="E68" s="13" t="s">
        <v>34</v>
      </c>
      <c r="F68" s="43">
        <f>+(C68+C69+C70+C73+C71+C72)*0.8</f>
        <v>71880.06224000003</v>
      </c>
    </row>
    <row r="69" spans="1:6" ht="19.5" customHeight="1">
      <c r="A69" s="6"/>
      <c r="B69" s="13" t="s">
        <v>39</v>
      </c>
      <c r="C69" s="42">
        <f>1019*14*1.223+990*0.009*14+4.52*11*22</f>
        <v>18665.898000000005</v>
      </c>
      <c r="D69" s="3"/>
      <c r="E69" s="13" t="s">
        <v>44</v>
      </c>
      <c r="F69" s="43">
        <v>200</v>
      </c>
    </row>
    <row r="70" spans="1:6" ht="19.5" customHeight="1">
      <c r="A70" s="6"/>
      <c r="B70" s="13" t="s">
        <v>41</v>
      </c>
      <c r="C70" s="42">
        <f>1019*14*1.223+990*0.009*14+4.52*11*22</f>
        <v>18665.898000000005</v>
      </c>
      <c r="D70" s="3"/>
      <c r="E70" s="13"/>
      <c r="F70" s="43"/>
    </row>
    <row r="71" spans="1:6" ht="19.5" customHeight="1">
      <c r="A71" s="6"/>
      <c r="B71" s="13" t="s">
        <v>42</v>
      </c>
      <c r="C71" s="42">
        <f>1019*14*1.223+990*0.009*14+4.52*11*22</f>
        <v>18665.898000000005</v>
      </c>
      <c r="D71" s="3"/>
      <c r="E71" s="13"/>
      <c r="F71" s="43"/>
    </row>
    <row r="72" spans="1:6" ht="19.5" customHeight="1">
      <c r="A72" s="6"/>
      <c r="B72" s="13" t="s">
        <v>43</v>
      </c>
      <c r="C72" s="57">
        <f>(962*14*1.223+962*0.009*14+4.52*11*22)/2</f>
        <v>8843.208</v>
      </c>
      <c r="D72" s="3"/>
      <c r="E72" s="13"/>
      <c r="F72" s="43"/>
    </row>
    <row r="73" spans="1:6" ht="19.5" customHeight="1">
      <c r="A73" s="6"/>
      <c r="B73" s="46" t="s">
        <v>36</v>
      </c>
      <c r="C73" s="42">
        <f>+((1194+63+982+84)*1.223*14+(1194+63+982+84)*0.009)*0.1+((1194+105)*1.119*14+(1194+105)*0.009)*0.1+((80*12)*1.119)*0.1+((150*12)*1.223)*0.1</f>
        <v>6343.277800000001</v>
      </c>
      <c r="D73" s="3"/>
      <c r="E73" s="13"/>
      <c r="F73" s="43"/>
    </row>
    <row r="74" spans="1:6" ht="19.5" customHeight="1">
      <c r="A74" s="6"/>
      <c r="B74" s="48" t="s">
        <v>37</v>
      </c>
      <c r="C74" s="42">
        <v>250</v>
      </c>
      <c r="D74" s="3"/>
      <c r="E74" s="45"/>
      <c r="F74" s="37"/>
    </row>
    <row r="75" spans="1:6" ht="19.5" customHeight="1" thickBot="1">
      <c r="A75" s="6"/>
      <c r="B75" s="58" t="s">
        <v>33</v>
      </c>
      <c r="C75" s="40">
        <f>SUM(C68:C74)</f>
        <v>90100.07780000001</v>
      </c>
      <c r="D75" s="3"/>
      <c r="E75" s="39"/>
      <c r="F75" s="50"/>
    </row>
    <row r="76" spans="1:6" ht="19.5" customHeight="1" thickBot="1">
      <c r="A76" s="6"/>
      <c r="B76" s="55" t="s">
        <v>9</v>
      </c>
      <c r="C76" s="3"/>
      <c r="D76" s="3"/>
      <c r="E76" s="3"/>
      <c r="F76" s="61"/>
    </row>
    <row r="77" spans="1:6" ht="19.5" customHeight="1">
      <c r="A77" s="6"/>
      <c r="B77" s="72" t="s">
        <v>20</v>
      </c>
      <c r="C77" s="73">
        <v>50</v>
      </c>
      <c r="D77" s="3"/>
      <c r="E77" s="3"/>
      <c r="F77" s="65"/>
    </row>
    <row r="78" spans="1:6" ht="19.5" customHeight="1">
      <c r="A78" s="6"/>
      <c r="B78" s="68" t="s">
        <v>21</v>
      </c>
      <c r="C78" s="69">
        <v>500</v>
      </c>
      <c r="D78" s="3"/>
      <c r="E78" s="3"/>
      <c r="F78" s="35"/>
    </row>
    <row r="79" spans="1:6" ht="19.5" customHeight="1">
      <c r="A79" s="6"/>
      <c r="B79" s="68" t="s">
        <v>22</v>
      </c>
      <c r="C79" s="69">
        <v>200</v>
      </c>
      <c r="D79" s="3"/>
      <c r="E79" s="3"/>
      <c r="F79" s="15"/>
    </row>
    <row r="80" spans="1:6" ht="19.5" customHeight="1">
      <c r="A80" s="6"/>
      <c r="B80" s="68" t="s">
        <v>23</v>
      </c>
      <c r="C80" s="69">
        <v>60</v>
      </c>
      <c r="D80" s="3"/>
      <c r="E80" s="3"/>
      <c r="F80" s="15"/>
    </row>
    <row r="81" spans="1:6" ht="19.5" customHeight="1">
      <c r="A81" s="6"/>
      <c r="B81" s="63" t="s">
        <v>46</v>
      </c>
      <c r="C81" s="69">
        <v>100</v>
      </c>
      <c r="D81" s="3"/>
      <c r="E81" s="3"/>
      <c r="F81" s="15"/>
    </row>
    <row r="82" spans="1:6" ht="19.5" customHeight="1">
      <c r="A82" s="6"/>
      <c r="B82" s="68" t="s">
        <v>5</v>
      </c>
      <c r="C82" s="69">
        <f>250.68+24.61</f>
        <v>275.29</v>
      </c>
      <c r="D82" s="3"/>
      <c r="E82" s="3"/>
      <c r="F82" s="15"/>
    </row>
    <row r="83" spans="1:6" ht="19.5" customHeight="1">
      <c r="A83" s="6"/>
      <c r="B83" s="68" t="s">
        <v>24</v>
      </c>
      <c r="C83" s="69">
        <v>120</v>
      </c>
      <c r="D83" s="3"/>
      <c r="E83" s="3"/>
      <c r="F83" s="15"/>
    </row>
    <row r="84" spans="1:6" ht="19.5" customHeight="1">
      <c r="A84" s="6"/>
      <c r="B84" s="63" t="s">
        <v>25</v>
      </c>
      <c r="C84" s="69">
        <v>100</v>
      </c>
      <c r="D84" s="3"/>
      <c r="E84" s="3"/>
      <c r="F84" s="15"/>
    </row>
    <row r="85" spans="1:6" ht="19.5" customHeight="1">
      <c r="A85" s="6"/>
      <c r="B85" s="70" t="s">
        <v>4</v>
      </c>
      <c r="C85" s="69">
        <v>150</v>
      </c>
      <c r="D85" s="3"/>
      <c r="E85" s="3"/>
      <c r="F85" s="15"/>
    </row>
    <row r="86" spans="1:6" ht="19.5" customHeight="1">
      <c r="A86" s="6"/>
      <c r="B86" s="68" t="s">
        <v>1</v>
      </c>
      <c r="C86" s="69">
        <v>350</v>
      </c>
      <c r="D86" s="3"/>
      <c r="E86" s="3"/>
      <c r="F86" s="66"/>
    </row>
    <row r="87" spans="1:6" ht="19.5" customHeight="1" thickBot="1">
      <c r="A87" s="6"/>
      <c r="B87" s="71" t="s">
        <v>35</v>
      </c>
      <c r="C87" s="62">
        <f>SUM(C77:C86)</f>
        <v>1905.29</v>
      </c>
      <c r="D87" s="3"/>
      <c r="E87" s="3"/>
      <c r="F87" s="67"/>
    </row>
    <row r="88" spans="1:6" ht="19.5" customHeight="1" thickBot="1">
      <c r="A88" s="6"/>
      <c r="B88" s="33" t="s">
        <v>2</v>
      </c>
      <c r="C88" s="41">
        <f>+C75+C87</f>
        <v>92005.3678</v>
      </c>
      <c r="D88" s="3"/>
      <c r="E88" s="33" t="s">
        <v>2</v>
      </c>
      <c r="F88" s="41">
        <f>SUM(F68:F87)</f>
        <v>72080.06224000003</v>
      </c>
    </row>
    <row r="89" spans="1:6" ht="19.5" customHeight="1">
      <c r="A89" s="59"/>
      <c r="B89" s="33" t="s">
        <v>8</v>
      </c>
      <c r="C89" s="7">
        <f>+F88-C88</f>
        <v>-19925.30555999998</v>
      </c>
      <c r="D89" s="60"/>
      <c r="E89" s="59"/>
      <c r="F89" s="59"/>
    </row>
    <row r="90" spans="1:6" ht="19.5" customHeight="1">
      <c r="A90" s="6"/>
      <c r="B90" s="3"/>
      <c r="C90" s="3"/>
      <c r="D90" s="3"/>
      <c r="E90" s="6"/>
      <c r="F90" s="6"/>
    </row>
    <row r="91" spans="1:6" ht="19.5" customHeight="1">
      <c r="A91" s="6"/>
      <c r="B91" s="3"/>
      <c r="C91" s="3"/>
      <c r="D91" s="3"/>
      <c r="E91" s="6"/>
      <c r="F91" s="6"/>
    </row>
    <row r="92" spans="1:6" ht="19.5" customHeight="1" thickBot="1">
      <c r="A92" s="78" t="s">
        <v>49</v>
      </c>
      <c r="B92" s="61"/>
      <c r="C92" s="3"/>
      <c r="D92" s="3"/>
      <c r="E92" s="6"/>
      <c r="F92" s="6"/>
    </row>
    <row r="93" spans="1:6" ht="19.5" customHeight="1" thickBot="1">
      <c r="A93" s="6"/>
      <c r="B93" s="93" t="s">
        <v>11</v>
      </c>
      <c r="C93" s="94"/>
      <c r="D93" s="20"/>
      <c r="E93" s="93" t="s">
        <v>12</v>
      </c>
      <c r="F93" s="94"/>
    </row>
    <row r="94" spans="1:6" ht="19.5" customHeight="1">
      <c r="A94" s="6"/>
      <c r="B94" s="91" t="s">
        <v>50</v>
      </c>
      <c r="C94" s="2">
        <v>5476</v>
      </c>
      <c r="D94" s="3"/>
      <c r="E94" s="91" t="s">
        <v>51</v>
      </c>
      <c r="F94" s="2">
        <v>5876</v>
      </c>
    </row>
    <row r="95" spans="1:6" ht="19.5" customHeight="1" thickBot="1">
      <c r="A95" s="11"/>
      <c r="B95" s="49" t="s">
        <v>52</v>
      </c>
      <c r="C95" s="92">
        <v>600</v>
      </c>
      <c r="D95" s="79"/>
      <c r="E95" s="49" t="s">
        <v>51</v>
      </c>
      <c r="F95" s="92">
        <v>200</v>
      </c>
    </row>
    <row r="96" spans="1:6" ht="19.5" customHeight="1" thickBot="1">
      <c r="A96" s="11"/>
      <c r="B96" s="33" t="s">
        <v>2</v>
      </c>
      <c r="C96" s="41">
        <f>SUM(C93:C95)</f>
        <v>6076</v>
      </c>
      <c r="D96" s="79"/>
      <c r="E96" s="33" t="s">
        <v>2</v>
      </c>
      <c r="F96" s="41">
        <f>SUM(F93:F95)</f>
        <v>6076</v>
      </c>
    </row>
    <row r="97" spans="1:6" ht="19.5" customHeight="1">
      <c r="A97" s="11"/>
      <c r="B97" s="33" t="s">
        <v>8</v>
      </c>
      <c r="C97" s="7">
        <f>+F96-C96</f>
        <v>0</v>
      </c>
      <c r="D97" s="79"/>
      <c r="E97" s="30"/>
      <c r="F97" s="30"/>
    </row>
    <row r="98" spans="1:6" ht="19.5" customHeight="1">
      <c r="A98" s="11"/>
      <c r="B98" s="27"/>
      <c r="C98" s="28"/>
      <c r="D98" s="79"/>
      <c r="E98" s="30"/>
      <c r="F98" s="30"/>
    </row>
    <row r="99" spans="1:6" ht="19.5" customHeight="1">
      <c r="A99" s="11"/>
      <c r="B99" s="27"/>
      <c r="C99" s="28"/>
      <c r="D99" s="79"/>
      <c r="E99" s="30"/>
      <c r="F99" s="30"/>
    </row>
    <row r="100" spans="1:6" ht="19.5" customHeight="1" thickBot="1">
      <c r="A100" s="31" t="s">
        <v>53</v>
      </c>
      <c r="B100" s="3"/>
      <c r="C100" s="3"/>
      <c r="D100" s="3"/>
      <c r="E100" s="6"/>
      <c r="F100" s="6"/>
    </row>
    <row r="101" spans="1:6" ht="19.5" customHeight="1" thickBot="1">
      <c r="A101" s="7"/>
      <c r="B101" s="93" t="s">
        <v>11</v>
      </c>
      <c r="C101" s="94"/>
      <c r="D101" s="20"/>
      <c r="E101" s="93" t="s">
        <v>12</v>
      </c>
      <c r="F101" s="94"/>
    </row>
    <row r="102" spans="1:6" ht="19.5" customHeight="1">
      <c r="A102" s="6"/>
      <c r="B102" s="80" t="s">
        <v>17</v>
      </c>
      <c r="C102" s="14">
        <v>350</v>
      </c>
      <c r="D102" s="3"/>
      <c r="E102" s="81"/>
      <c r="F102" s="82">
        <v>0</v>
      </c>
    </row>
    <row r="103" spans="1:6" ht="19.5" customHeight="1" thickBot="1">
      <c r="A103" s="6"/>
      <c r="B103" s="83" t="s">
        <v>13</v>
      </c>
      <c r="C103" s="62">
        <v>150</v>
      </c>
      <c r="D103" s="3"/>
      <c r="E103" s="84"/>
      <c r="F103" s="85">
        <v>0</v>
      </c>
    </row>
    <row r="104" spans="1:6" ht="19.5" customHeight="1" thickBot="1">
      <c r="A104" s="6"/>
      <c r="B104" s="33" t="s">
        <v>2</v>
      </c>
      <c r="C104" s="41">
        <f>SUM(C102:C103)</f>
        <v>500</v>
      </c>
      <c r="D104" s="3"/>
      <c r="E104" s="33" t="s">
        <v>2</v>
      </c>
      <c r="F104" s="41">
        <f>SUM(F102:F102)</f>
        <v>0</v>
      </c>
    </row>
    <row r="105" spans="1:6" ht="19.5" customHeight="1">
      <c r="A105" s="4"/>
      <c r="B105" s="33" t="s">
        <v>8</v>
      </c>
      <c r="C105" s="7">
        <f>+F104-C104</f>
        <v>-500</v>
      </c>
      <c r="D105" s="5"/>
      <c r="E105" s="4"/>
      <c r="F105" s="74"/>
    </row>
    <row r="106" spans="1:6" ht="19.5" customHeight="1">
      <c r="A106" s="6"/>
      <c r="B106" s="3"/>
      <c r="C106" s="3"/>
      <c r="D106" s="3"/>
      <c r="E106" s="6"/>
      <c r="F106" s="6"/>
    </row>
    <row r="107" spans="1:6" ht="19.5" customHeight="1">
      <c r="A107" s="6"/>
      <c r="B107" s="3"/>
      <c r="C107" s="3"/>
      <c r="D107" s="3"/>
      <c r="E107" s="6"/>
      <c r="F107" s="6"/>
    </row>
    <row r="108" spans="1:6" ht="19.5" customHeight="1">
      <c r="A108" s="6"/>
      <c r="B108" s="3"/>
      <c r="C108" s="3"/>
      <c r="D108" s="3"/>
      <c r="E108" s="6"/>
      <c r="F108" s="6"/>
    </row>
    <row r="109" spans="1:6" ht="19.5" customHeight="1">
      <c r="A109" s="6"/>
      <c r="B109" s="3"/>
      <c r="C109" s="3"/>
      <c r="D109" s="3"/>
      <c r="E109" s="6"/>
      <c r="F109" s="6"/>
    </row>
    <row r="110" spans="1:7" ht="19.5" customHeight="1">
      <c r="A110" s="86"/>
      <c r="B110" s="3"/>
      <c r="C110" s="3"/>
      <c r="D110" s="3"/>
      <c r="E110" s="3"/>
      <c r="F110" s="3"/>
      <c r="G110" s="8"/>
    </row>
    <row r="111" spans="1:7" ht="19.5" customHeight="1">
      <c r="A111" s="55"/>
      <c r="B111" s="95"/>
      <c r="C111" s="95"/>
      <c r="D111" s="20"/>
      <c r="E111" s="95"/>
      <c r="F111" s="95"/>
      <c r="G111" s="8"/>
    </row>
    <row r="112" spans="1:7" ht="19.5" customHeight="1">
      <c r="A112" s="3"/>
      <c r="B112" s="3"/>
      <c r="C112" s="61"/>
      <c r="D112" s="3"/>
      <c r="E112" s="3"/>
      <c r="F112" s="61"/>
      <c r="G112" s="8"/>
    </row>
    <row r="113" spans="1:7" ht="19.5" customHeight="1">
      <c r="A113" s="3"/>
      <c r="B113" s="3"/>
      <c r="C113" s="61"/>
      <c r="D113" s="3"/>
      <c r="E113" s="3"/>
      <c r="F113" s="61"/>
      <c r="G113" s="8"/>
    </row>
    <row r="114" spans="1:7" ht="19.5" customHeight="1">
      <c r="A114" s="3"/>
      <c r="B114" s="87"/>
      <c r="C114" s="3"/>
      <c r="D114" s="3"/>
      <c r="E114" s="3"/>
      <c r="F114" s="88"/>
      <c r="G114" s="8"/>
    </row>
    <row r="115" spans="1:7" ht="19.5" customHeight="1">
      <c r="A115" s="3"/>
      <c r="B115" s="89"/>
      <c r="C115" s="61"/>
      <c r="D115" s="3"/>
      <c r="E115" s="3"/>
      <c r="F115" s="88"/>
      <c r="G115" s="8"/>
    </row>
    <row r="116" spans="1:7" ht="19.5" customHeight="1">
      <c r="A116" s="3"/>
      <c r="B116" s="89"/>
      <c r="C116" s="61"/>
      <c r="D116" s="3"/>
      <c r="E116" s="38"/>
      <c r="F116" s="90"/>
      <c r="G116" s="8"/>
    </row>
    <row r="117" spans="1:7" ht="19.5" customHeight="1">
      <c r="A117" s="3"/>
      <c r="B117" s="23"/>
      <c r="C117" s="55"/>
      <c r="D117" s="3"/>
      <c r="E117" s="23"/>
      <c r="F117" s="55"/>
      <c r="G117" s="8"/>
    </row>
    <row r="118" spans="1:7" ht="16.5" customHeight="1">
      <c r="A118" s="5"/>
      <c r="B118" s="23"/>
      <c r="C118" s="55"/>
      <c r="D118" s="5"/>
      <c r="E118" s="5"/>
      <c r="F118" s="8"/>
      <c r="G118" s="8"/>
    </row>
    <row r="119" spans="1:7" ht="12.75">
      <c r="A119" s="5"/>
      <c r="B119" s="5"/>
      <c r="C119" s="5"/>
      <c r="D119" s="5"/>
      <c r="E119" s="5"/>
      <c r="F119" s="8"/>
      <c r="G119" s="8"/>
    </row>
    <row r="120" spans="1:5" ht="12.75">
      <c r="A120" s="4"/>
      <c r="B120" s="4"/>
      <c r="C120" s="4"/>
      <c r="D120" s="5"/>
      <c r="E120" s="4"/>
    </row>
    <row r="121" spans="1:5" ht="12.75">
      <c r="A121" s="4"/>
      <c r="B121" s="4"/>
      <c r="C121" s="4"/>
      <c r="D121" s="5"/>
      <c r="E121" s="4"/>
    </row>
    <row r="122" spans="1:5" ht="12.75">
      <c r="A122" s="4"/>
      <c r="B122" s="4"/>
      <c r="C122" s="4"/>
      <c r="D122" s="5"/>
      <c r="E122" s="4"/>
    </row>
    <row r="123" spans="1:5" ht="12.75">
      <c r="A123" s="4"/>
      <c r="B123" s="4"/>
      <c r="C123" s="4"/>
      <c r="D123" s="5"/>
      <c r="E123" s="4"/>
    </row>
    <row r="124" spans="1:5" ht="12.75">
      <c r="A124" s="4"/>
      <c r="B124" s="4"/>
      <c r="C124" s="4"/>
      <c r="D124" s="5"/>
      <c r="E124" s="4"/>
    </row>
    <row r="125" spans="1:5" ht="12.75">
      <c r="A125" s="4"/>
      <c r="B125" s="4"/>
      <c r="C125" s="4"/>
      <c r="D125" s="5"/>
      <c r="E125" s="4"/>
    </row>
    <row r="126" spans="1:5" ht="12.75">
      <c r="A126" s="4"/>
      <c r="B126" s="4"/>
      <c r="C126" s="4"/>
      <c r="D126" s="5"/>
      <c r="E126" s="4"/>
    </row>
    <row r="127" spans="1:5" ht="12.75">
      <c r="A127" s="4"/>
      <c r="B127" s="4"/>
      <c r="C127" s="4"/>
      <c r="D127" s="5"/>
      <c r="E127" s="4"/>
    </row>
    <row r="128" spans="1:5" ht="12.75">
      <c r="A128" s="4"/>
      <c r="B128" s="4"/>
      <c r="C128" s="4"/>
      <c r="D128" s="5"/>
      <c r="E128" s="4"/>
    </row>
    <row r="129" spans="1:5" ht="12.75">
      <c r="A129" s="4"/>
      <c r="B129" s="4"/>
      <c r="C129" s="4"/>
      <c r="D129" s="5"/>
      <c r="E129" s="4"/>
    </row>
    <row r="130" spans="1:5" ht="12.75">
      <c r="A130" s="4"/>
      <c r="B130" s="4"/>
      <c r="C130" s="4"/>
      <c r="D130" s="5"/>
      <c r="E130" s="4"/>
    </row>
    <row r="131" spans="1:5" ht="12.75">
      <c r="A131" s="4"/>
      <c r="B131" s="4"/>
      <c r="C131" s="4"/>
      <c r="D131" s="5"/>
      <c r="E131" s="4"/>
    </row>
    <row r="132" spans="1:5" ht="12.75">
      <c r="A132" s="4"/>
      <c r="B132" s="4"/>
      <c r="C132" s="4"/>
      <c r="D132" s="5"/>
      <c r="E132" s="4"/>
    </row>
    <row r="133" spans="1:5" ht="12.75">
      <c r="A133" s="4"/>
      <c r="B133" s="4"/>
      <c r="C133" s="4"/>
      <c r="D133" s="5"/>
      <c r="E133" s="4"/>
    </row>
    <row r="134" spans="1:5" ht="12.75">
      <c r="A134" s="4"/>
      <c r="B134" s="4"/>
      <c r="C134" s="4"/>
      <c r="D134" s="5"/>
      <c r="E134" s="4"/>
    </row>
    <row r="135" spans="1:5" ht="12.75">
      <c r="A135" s="4"/>
      <c r="B135" s="4"/>
      <c r="C135" s="4"/>
      <c r="D135" s="5"/>
      <c r="E135" s="4"/>
    </row>
    <row r="136" spans="1:5" ht="12.75">
      <c r="A136" s="4"/>
      <c r="B136" s="4"/>
      <c r="C136" s="4"/>
      <c r="D136" s="5"/>
      <c r="E136" s="4"/>
    </row>
    <row r="137" spans="1:5" ht="12.75">
      <c r="A137" s="4"/>
      <c r="B137" s="4"/>
      <c r="C137" s="4"/>
      <c r="D137" s="5"/>
      <c r="E137" s="4"/>
    </row>
    <row r="138" spans="1:5" ht="12.75">
      <c r="A138" s="4"/>
      <c r="B138" s="4"/>
      <c r="C138" s="4"/>
      <c r="D138" s="5"/>
      <c r="E138" s="4"/>
    </row>
    <row r="139" spans="1:5" ht="12.75">
      <c r="A139" s="4"/>
      <c r="B139" s="4"/>
      <c r="C139" s="4"/>
      <c r="D139" s="5"/>
      <c r="E139" s="4"/>
    </row>
    <row r="140" spans="1:5" ht="12.75">
      <c r="A140" s="4"/>
      <c r="B140" s="4"/>
      <c r="C140" s="4"/>
      <c r="D140" s="5"/>
      <c r="E140" s="4"/>
    </row>
    <row r="141" spans="1:5" ht="12.75">
      <c r="A141" s="4"/>
      <c r="B141" s="4"/>
      <c r="C141" s="4"/>
      <c r="D141" s="5"/>
      <c r="E141" s="4"/>
    </row>
    <row r="142" spans="1:5" ht="12.75">
      <c r="A142" s="4"/>
      <c r="B142" s="4"/>
      <c r="C142" s="4"/>
      <c r="D142" s="5"/>
      <c r="E142" s="4"/>
    </row>
    <row r="143" spans="1:5" ht="12.75">
      <c r="A143" s="4"/>
      <c r="B143" s="4"/>
      <c r="C143" s="4"/>
      <c r="D143" s="5"/>
      <c r="E143" s="4"/>
    </row>
    <row r="144" spans="1:5" ht="12.75">
      <c r="A144" s="4"/>
      <c r="B144" s="4"/>
      <c r="C144" s="4"/>
      <c r="D144" s="5"/>
      <c r="E144" s="4"/>
    </row>
    <row r="145" spans="1:5" ht="12.75">
      <c r="A145" s="4"/>
      <c r="B145" s="4"/>
      <c r="C145" s="4"/>
      <c r="D145" s="5"/>
      <c r="E145" s="4"/>
    </row>
    <row r="146" spans="1:5" ht="12.75">
      <c r="A146" s="4"/>
      <c r="B146" s="4"/>
      <c r="C146" s="4"/>
      <c r="D146" s="5"/>
      <c r="E146" s="4"/>
    </row>
    <row r="147" spans="1:5" ht="12.75">
      <c r="A147" s="4"/>
      <c r="B147" s="4"/>
      <c r="C147" s="4"/>
      <c r="D147" s="5"/>
      <c r="E147" s="4"/>
    </row>
    <row r="148" spans="1:5" ht="12.75">
      <c r="A148" s="4"/>
      <c r="B148" s="4"/>
      <c r="C148" s="4"/>
      <c r="D148" s="5"/>
      <c r="E148" s="4"/>
    </row>
    <row r="149" spans="1:5" ht="12.75">
      <c r="A149" s="4"/>
      <c r="B149" s="4"/>
      <c r="C149" s="4"/>
      <c r="D149" s="5"/>
      <c r="E149" s="4"/>
    </row>
    <row r="150" spans="1:5" ht="12.75">
      <c r="A150" s="4"/>
      <c r="B150" s="4"/>
      <c r="C150" s="4"/>
      <c r="D150" s="5"/>
      <c r="E150" s="4"/>
    </row>
    <row r="151" spans="1:5" ht="12.75">
      <c r="A151" s="4"/>
      <c r="B151" s="4"/>
      <c r="C151" s="4"/>
      <c r="D151" s="5"/>
      <c r="E151" s="4"/>
    </row>
    <row r="152" spans="1:5" ht="12.75">
      <c r="A152" s="4"/>
      <c r="B152" s="4"/>
      <c r="C152" s="4"/>
      <c r="D152" s="5"/>
      <c r="E152" s="4"/>
    </row>
    <row r="153" spans="1:5" ht="12.75">
      <c r="A153" s="4"/>
      <c r="B153" s="4"/>
      <c r="C153" s="4"/>
      <c r="D153" s="5"/>
      <c r="E153" s="4"/>
    </row>
    <row r="154" spans="1:5" ht="12.75">
      <c r="A154" s="4"/>
      <c r="B154" s="4"/>
      <c r="C154" s="4"/>
      <c r="D154" s="5"/>
      <c r="E154" s="4"/>
    </row>
    <row r="155" spans="1:5" ht="12.75">
      <c r="A155" s="4"/>
      <c r="B155" s="4"/>
      <c r="C155" s="4"/>
      <c r="D155" s="5"/>
      <c r="E155" s="4"/>
    </row>
    <row r="156" spans="1:5" ht="12.75">
      <c r="A156" s="4"/>
      <c r="B156" s="4"/>
      <c r="C156" s="4"/>
      <c r="D156" s="5"/>
      <c r="E156" s="4"/>
    </row>
    <row r="157" spans="1:5" ht="12.75">
      <c r="A157" s="4"/>
      <c r="B157" s="4"/>
      <c r="C157" s="4"/>
      <c r="D157" s="5"/>
      <c r="E157" s="4"/>
    </row>
    <row r="158" spans="1:5" ht="12.75">
      <c r="A158" s="4"/>
      <c r="B158" s="4"/>
      <c r="C158" s="4"/>
      <c r="D158" s="5"/>
      <c r="E158" s="4"/>
    </row>
    <row r="159" spans="1:5" ht="12.75">
      <c r="A159" s="4"/>
      <c r="B159" s="4"/>
      <c r="C159" s="4"/>
      <c r="D159" s="5"/>
      <c r="E159" s="4"/>
    </row>
    <row r="160" spans="1:5" ht="12.75">
      <c r="A160" s="4"/>
      <c r="B160" s="4"/>
      <c r="C160" s="4"/>
      <c r="D160" s="5"/>
      <c r="E160" s="4"/>
    </row>
    <row r="161" spans="1:5" ht="12.75">
      <c r="A161" s="4"/>
      <c r="B161" s="4"/>
      <c r="C161" s="4"/>
      <c r="D161" s="5"/>
      <c r="E161" s="4"/>
    </row>
    <row r="162" spans="1:5" ht="12.75">
      <c r="A162" s="4"/>
      <c r="B162" s="4"/>
      <c r="C162" s="4"/>
      <c r="D162" s="5"/>
      <c r="E162" s="4"/>
    </row>
    <row r="163" spans="1:5" ht="12.75">
      <c r="A163" s="4"/>
      <c r="B163" s="4"/>
      <c r="C163" s="4"/>
      <c r="D163" s="5"/>
      <c r="E163" s="4"/>
    </row>
    <row r="164" spans="1:5" ht="12.75">
      <c r="A164" s="4"/>
      <c r="B164" s="4"/>
      <c r="C164" s="4"/>
      <c r="D164" s="5"/>
      <c r="E164" s="4"/>
    </row>
    <row r="165" spans="1:5" ht="12.75">
      <c r="A165" s="4"/>
      <c r="B165" s="4"/>
      <c r="C165" s="4"/>
      <c r="D165" s="5"/>
      <c r="E165" s="4"/>
    </row>
    <row r="166" spans="1:5" ht="12.75">
      <c r="A166" s="4"/>
      <c r="B166" s="4"/>
      <c r="C166" s="4"/>
      <c r="D166" s="5"/>
      <c r="E166" s="4"/>
    </row>
    <row r="167" spans="1:5" ht="12.75">
      <c r="A167" s="4"/>
      <c r="B167" s="4"/>
      <c r="C167" s="4"/>
      <c r="D167" s="5"/>
      <c r="E167" s="4"/>
    </row>
    <row r="168" spans="1:5" ht="12.75">
      <c r="A168" s="4"/>
      <c r="B168" s="4"/>
      <c r="C168" s="4"/>
      <c r="D168" s="5"/>
      <c r="E168" s="4"/>
    </row>
    <row r="169" spans="1:5" ht="12.75">
      <c r="A169" s="4"/>
      <c r="B169" s="4"/>
      <c r="C169" s="4"/>
      <c r="D169" s="5"/>
      <c r="E169" s="4"/>
    </row>
    <row r="170" spans="1:5" ht="12.75">
      <c r="A170" s="4"/>
      <c r="B170" s="4"/>
      <c r="C170" s="4"/>
      <c r="D170" s="5"/>
      <c r="E170" s="4"/>
    </row>
    <row r="171" spans="1:5" ht="12.75">
      <c r="A171" s="4"/>
      <c r="B171" s="4"/>
      <c r="C171" s="4"/>
      <c r="D171" s="5"/>
      <c r="E171" s="4"/>
    </row>
    <row r="172" spans="1:5" ht="12.75">
      <c r="A172" s="4"/>
      <c r="B172" s="4"/>
      <c r="C172" s="4"/>
      <c r="D172" s="5"/>
      <c r="E172" s="4"/>
    </row>
    <row r="173" spans="1:5" ht="12.75">
      <c r="A173" s="4"/>
      <c r="B173" s="4"/>
      <c r="C173" s="4"/>
      <c r="D173" s="5"/>
      <c r="E173" s="4"/>
    </row>
    <row r="174" spans="1:5" ht="12.75">
      <c r="A174" s="4"/>
      <c r="B174" s="4"/>
      <c r="C174" s="4"/>
      <c r="D174" s="5"/>
      <c r="E174" s="4"/>
    </row>
    <row r="175" spans="1:5" ht="12.75">
      <c r="A175" s="4"/>
      <c r="B175" s="4"/>
      <c r="C175" s="4"/>
      <c r="D175" s="5"/>
      <c r="E175" s="4"/>
    </row>
    <row r="176" spans="1:5" ht="12.75">
      <c r="A176" s="4"/>
      <c r="B176" s="4"/>
      <c r="C176" s="4"/>
      <c r="D176" s="5"/>
      <c r="E176" s="4"/>
    </row>
    <row r="177" spans="1:5" ht="12.75">
      <c r="A177" s="4"/>
      <c r="B177" s="4"/>
      <c r="C177" s="4"/>
      <c r="D177" s="5"/>
      <c r="E177" s="4"/>
    </row>
    <row r="178" spans="1:5" ht="12.75">
      <c r="A178" s="4"/>
      <c r="B178" s="4"/>
      <c r="C178" s="4"/>
      <c r="D178" s="5"/>
      <c r="E178" s="4"/>
    </row>
    <row r="179" spans="1:5" ht="12.75">
      <c r="A179" s="4"/>
      <c r="B179" s="4"/>
      <c r="C179" s="4"/>
      <c r="D179" s="5"/>
      <c r="E179" s="4"/>
    </row>
    <row r="180" spans="1:5" ht="12.75">
      <c r="A180" s="4"/>
      <c r="B180" s="4"/>
      <c r="C180" s="4"/>
      <c r="D180" s="5"/>
      <c r="E180" s="4"/>
    </row>
    <row r="181" spans="1:5" ht="12.75">
      <c r="A181" s="4"/>
      <c r="B181" s="4"/>
      <c r="C181" s="4"/>
      <c r="D181" s="5"/>
      <c r="E181" s="4"/>
    </row>
    <row r="182" spans="1:5" ht="12.75">
      <c r="A182" s="4"/>
      <c r="B182" s="4"/>
      <c r="C182" s="4"/>
      <c r="D182" s="5"/>
      <c r="E182" s="4"/>
    </row>
    <row r="183" spans="1:5" ht="12.75">
      <c r="A183" s="4"/>
      <c r="B183" s="4"/>
      <c r="C183" s="4"/>
      <c r="D183" s="5"/>
      <c r="E183" s="4"/>
    </row>
    <row r="184" spans="1:5" ht="12.75">
      <c r="A184" s="4"/>
      <c r="B184" s="4"/>
      <c r="C184" s="4"/>
      <c r="D184" s="5"/>
      <c r="E184" s="4"/>
    </row>
    <row r="185" spans="1:5" ht="12.75">
      <c r="A185" s="4"/>
      <c r="B185" s="4"/>
      <c r="C185" s="4"/>
      <c r="D185" s="5"/>
      <c r="E185" s="4"/>
    </row>
    <row r="186" spans="1:5" ht="12.75">
      <c r="A186" s="4"/>
      <c r="B186" s="4"/>
      <c r="C186" s="4"/>
      <c r="D186" s="5"/>
      <c r="E186" s="4"/>
    </row>
    <row r="187" spans="1:5" ht="12.75">
      <c r="A187" s="4"/>
      <c r="B187" s="4"/>
      <c r="C187" s="4"/>
      <c r="D187" s="5"/>
      <c r="E187" s="4"/>
    </row>
    <row r="188" spans="1:5" ht="12.75">
      <c r="A188" s="4"/>
      <c r="B188" s="4"/>
      <c r="C188" s="4"/>
      <c r="D188" s="5"/>
      <c r="E188" s="4"/>
    </row>
    <row r="189" spans="1:5" ht="12.75">
      <c r="A189" s="4"/>
      <c r="B189" s="4"/>
      <c r="C189" s="4"/>
      <c r="D189" s="5"/>
      <c r="E189" s="4"/>
    </row>
    <row r="190" spans="1:5" ht="12.75">
      <c r="A190" s="4"/>
      <c r="B190" s="4"/>
      <c r="C190" s="4"/>
      <c r="D190" s="5"/>
      <c r="E190" s="4"/>
    </row>
    <row r="191" spans="1:5" ht="12.75">
      <c r="A191" s="4"/>
      <c r="B191" s="4"/>
      <c r="C191" s="4"/>
      <c r="D191" s="5"/>
      <c r="E191" s="4"/>
    </row>
    <row r="192" spans="1:5" ht="12.75">
      <c r="A192" s="4"/>
      <c r="B192" s="4"/>
      <c r="C192" s="4"/>
      <c r="D192" s="5"/>
      <c r="E192" s="4"/>
    </row>
    <row r="193" spans="1:5" ht="12.75">
      <c r="A193" s="4"/>
      <c r="B193" s="4"/>
      <c r="C193" s="4"/>
      <c r="D193" s="5"/>
      <c r="E193" s="4"/>
    </row>
    <row r="194" spans="1:5" ht="12.75">
      <c r="A194" s="4"/>
      <c r="B194" s="4"/>
      <c r="C194" s="4"/>
      <c r="D194" s="5"/>
      <c r="E194" s="4"/>
    </row>
    <row r="195" spans="1:5" ht="12.75">
      <c r="A195" s="4"/>
      <c r="B195" s="4"/>
      <c r="C195" s="4"/>
      <c r="D195" s="5"/>
      <c r="E195" s="4"/>
    </row>
    <row r="196" spans="1:5" ht="12.75">
      <c r="A196" s="4"/>
      <c r="B196" s="4"/>
      <c r="C196" s="4"/>
      <c r="D196" s="5"/>
      <c r="E196" s="4"/>
    </row>
    <row r="197" spans="1:5" ht="12.75">
      <c r="A197" s="4"/>
      <c r="B197" s="4"/>
      <c r="C197" s="4"/>
      <c r="D197" s="5"/>
      <c r="E197" s="4"/>
    </row>
    <row r="198" spans="1:5" ht="12.75">
      <c r="A198" s="4"/>
      <c r="B198" s="4"/>
      <c r="C198" s="4"/>
      <c r="D198" s="5"/>
      <c r="E198" s="4"/>
    </row>
    <row r="199" spans="1:5" ht="12.75">
      <c r="A199" s="4"/>
      <c r="B199" s="4"/>
      <c r="C199" s="4"/>
      <c r="D199" s="5"/>
      <c r="E199" s="4"/>
    </row>
    <row r="200" spans="1:5" ht="12.75">
      <c r="A200" s="4"/>
      <c r="B200" s="4"/>
      <c r="C200" s="4"/>
      <c r="D200" s="5"/>
      <c r="E200" s="4"/>
    </row>
    <row r="201" spans="1:5" ht="12.75">
      <c r="A201" s="4"/>
      <c r="B201" s="4"/>
      <c r="C201" s="4"/>
      <c r="D201" s="5"/>
      <c r="E201" s="4"/>
    </row>
    <row r="202" spans="1:5" ht="12.75">
      <c r="A202" s="4"/>
      <c r="B202" s="4"/>
      <c r="C202" s="4"/>
      <c r="D202" s="5"/>
      <c r="E202" s="4"/>
    </row>
    <row r="203" spans="1:5" ht="12.75">
      <c r="A203" s="4"/>
      <c r="B203" s="4"/>
      <c r="C203" s="4"/>
      <c r="D203" s="5"/>
      <c r="E203" s="4"/>
    </row>
    <row r="204" spans="1:5" ht="12.75">
      <c r="A204" s="4"/>
      <c r="B204" s="4"/>
      <c r="C204" s="4"/>
      <c r="D204" s="5"/>
      <c r="E204" s="4"/>
    </row>
    <row r="205" spans="1:5" ht="12.75">
      <c r="A205" s="4"/>
      <c r="B205" s="4"/>
      <c r="C205" s="4"/>
      <c r="D205" s="5"/>
      <c r="E205" s="4"/>
    </row>
    <row r="206" spans="1:5" ht="12.75">
      <c r="A206" s="4"/>
      <c r="B206" s="4"/>
      <c r="C206" s="4"/>
      <c r="D206" s="5"/>
      <c r="E206" s="4"/>
    </row>
    <row r="207" spans="1:5" ht="12.75">
      <c r="A207" s="4"/>
      <c r="B207" s="4"/>
      <c r="C207" s="4"/>
      <c r="D207" s="5"/>
      <c r="E207" s="4"/>
    </row>
    <row r="208" spans="1:5" ht="12.75">
      <c r="A208" s="4"/>
      <c r="B208" s="4"/>
      <c r="C208" s="4"/>
      <c r="D208" s="5"/>
      <c r="E208" s="4"/>
    </row>
    <row r="209" spans="1:5" ht="12.75">
      <c r="A209" s="4"/>
      <c r="B209" s="4"/>
      <c r="C209" s="4"/>
      <c r="D209" s="5"/>
      <c r="E209" s="4"/>
    </row>
    <row r="210" spans="1:5" ht="12.75">
      <c r="A210" s="4"/>
      <c r="B210" s="4"/>
      <c r="C210" s="4"/>
      <c r="D210" s="5"/>
      <c r="E210" s="4"/>
    </row>
    <row r="211" spans="1:5" ht="12.75">
      <c r="A211" s="4"/>
      <c r="B211" s="4"/>
      <c r="C211" s="4"/>
      <c r="D211" s="5"/>
      <c r="E211" s="4"/>
    </row>
    <row r="212" spans="1:5" ht="12.75">
      <c r="A212" s="4"/>
      <c r="B212" s="4"/>
      <c r="C212" s="4"/>
      <c r="D212" s="5"/>
      <c r="E212" s="4"/>
    </row>
    <row r="213" spans="1:5" ht="12.75">
      <c r="A213" s="4"/>
      <c r="B213" s="4"/>
      <c r="C213" s="4"/>
      <c r="D213" s="5"/>
      <c r="E213" s="4"/>
    </row>
    <row r="214" spans="1:5" ht="12.75">
      <c r="A214" s="4"/>
      <c r="B214" s="4"/>
      <c r="C214" s="4"/>
      <c r="D214" s="5"/>
      <c r="E214" s="4"/>
    </row>
    <row r="215" spans="1:5" ht="12.75">
      <c r="A215" s="4"/>
      <c r="B215" s="4"/>
      <c r="C215" s="4"/>
      <c r="D215" s="5"/>
      <c r="E215" s="4"/>
    </row>
    <row r="216" spans="1:5" ht="12.75">
      <c r="A216" s="4"/>
      <c r="B216" s="4"/>
      <c r="C216" s="4"/>
      <c r="D216" s="5"/>
      <c r="E216" s="4"/>
    </row>
    <row r="217" spans="1:5" ht="12.75">
      <c r="A217" s="4"/>
      <c r="B217" s="4"/>
      <c r="C217" s="4"/>
      <c r="D217" s="5"/>
      <c r="E217" s="4"/>
    </row>
    <row r="218" spans="1:5" ht="12.75">
      <c r="A218" s="4"/>
      <c r="B218" s="4"/>
      <c r="C218" s="4"/>
      <c r="D218" s="5"/>
      <c r="E218" s="4"/>
    </row>
    <row r="219" spans="1:5" ht="12.75">
      <c r="A219" s="4"/>
      <c r="B219" s="4"/>
      <c r="C219" s="4"/>
      <c r="D219" s="5"/>
      <c r="E219" s="4"/>
    </row>
  </sheetData>
  <sheetProtection/>
  <mergeCells count="12">
    <mergeCell ref="A6:F6"/>
    <mergeCell ref="B10:C10"/>
    <mergeCell ref="B51:C51"/>
    <mergeCell ref="E51:F51"/>
    <mergeCell ref="B66:C66"/>
    <mergeCell ref="E66:F66"/>
    <mergeCell ref="B93:C93"/>
    <mergeCell ref="E93:F93"/>
    <mergeCell ref="B101:C101"/>
    <mergeCell ref="E101:F101"/>
    <mergeCell ref="B111:C111"/>
    <mergeCell ref="E111:F111"/>
  </mergeCells>
  <printOptions/>
  <pageMargins left="0.75" right="0.75" top="1" bottom="1" header="0.47" footer="0"/>
  <pageSetup horizontalDpi="300" verticalDpi="300" orientation="portrait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Cláudia Ferreira</cp:lastModifiedBy>
  <cp:lastPrinted>2011-09-07T13:33:37Z</cp:lastPrinted>
  <dcterms:created xsi:type="dcterms:W3CDTF">2001-09-25T14:17:24Z</dcterms:created>
  <dcterms:modified xsi:type="dcterms:W3CDTF">2022-09-28T13:59:43Z</dcterms:modified>
  <cp:category/>
  <cp:version/>
  <cp:contentType/>
  <cp:contentStatus/>
</cp:coreProperties>
</file>